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tt\Dropbox\ABAC\CHAIR\Curriculum Study Plans\"/>
    </mc:Choice>
  </mc:AlternateContent>
  <xr:revisionPtr revIDLastSave="0" documentId="13_ncr:1_{D06C5C00-50DE-437B-9A66-60C02BFE5215}" xr6:coauthVersionLast="47" xr6:coauthVersionMax="47" xr10:uidLastSave="{00000000-0000-0000-0000-000000000000}"/>
  <bookViews>
    <workbookView xWindow="-93" yWindow="-93" windowWidth="19386" windowHeight="11466" xr2:uid="{00000000-000D-0000-FFFF-FFFF00000000}"/>
  </bookViews>
  <sheets>
    <sheet name="601-625" sheetId="10" r:id="rId1"/>
    <sheet name="Tables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0" l="1"/>
  <c r="E83" i="10"/>
  <c r="E82" i="10"/>
  <c r="E81" i="10"/>
  <c r="E80" i="10"/>
  <c r="E79" i="10"/>
  <c r="E75" i="10"/>
  <c r="E74" i="10"/>
  <c r="E73" i="10"/>
  <c r="E72" i="10"/>
  <c r="E71" i="10"/>
  <c r="E70" i="10"/>
  <c r="E65" i="10"/>
  <c r="E64" i="10"/>
  <c r="E63" i="10"/>
  <c r="E62" i="10"/>
  <c r="E61" i="10"/>
  <c r="E60" i="10"/>
  <c r="E56" i="10"/>
  <c r="E55" i="10"/>
  <c r="E54" i="10"/>
  <c r="E53" i="10"/>
  <c r="E52" i="10"/>
  <c r="E51" i="10"/>
  <c r="E46" i="10"/>
  <c r="E45" i="10"/>
  <c r="E44" i="10"/>
  <c r="E43" i="10"/>
  <c r="E42" i="10"/>
  <c r="E41" i="10"/>
  <c r="E40" i="10"/>
  <c r="E36" i="10"/>
  <c r="E35" i="10"/>
  <c r="E34" i="10"/>
  <c r="E33" i="10"/>
  <c r="E32" i="10"/>
  <c r="E31" i="10"/>
  <c r="E26" i="10"/>
  <c r="E25" i="10"/>
  <c r="E24" i="10"/>
  <c r="E23" i="10"/>
  <c r="E22" i="10"/>
  <c r="E21" i="10"/>
  <c r="E20" i="10"/>
  <c r="E14" i="10"/>
  <c r="E13" i="10"/>
  <c r="E12" i="10"/>
  <c r="E11" i="10"/>
  <c r="E10" i="10"/>
  <c r="E9" i="10"/>
  <c r="E8" i="10"/>
  <c r="C85" i="10"/>
  <c r="C86" i="10" l="1"/>
</calcChain>
</file>

<file path=xl/sharedStrings.xml><?xml version="1.0" encoding="utf-8"?>
<sst xmlns="http://schemas.openxmlformats.org/spreadsheetml/2006/main" count="327" uniqueCount="147">
  <si>
    <t>ASSUMPTION  UNIVERSITY</t>
  </si>
  <si>
    <t>MARTIN DE TOURS SCHOOL OF MANAGEMENT AND ECONOMICS</t>
  </si>
  <si>
    <t>Adm no. 601-625xxxx</t>
  </si>
  <si>
    <t>First Semester</t>
  </si>
  <si>
    <t>Course Code</t>
  </si>
  <si>
    <t>Course Title</t>
  </si>
  <si>
    <t>Credits</t>
  </si>
  <si>
    <t xml:space="preserve">Grade </t>
  </si>
  <si>
    <t>Remarks</t>
  </si>
  <si>
    <t>BG1001</t>
  </si>
  <si>
    <t>English I</t>
  </si>
  <si>
    <t>MA1200</t>
  </si>
  <si>
    <t>Mathematics for Business</t>
  </si>
  <si>
    <t>SA1201</t>
  </si>
  <si>
    <t>Statistics I</t>
  </si>
  <si>
    <t>BG1400</t>
  </si>
  <si>
    <t>Business Law I</t>
  </si>
  <si>
    <t>GE1204</t>
  </si>
  <si>
    <t xml:space="preserve">Physical Education </t>
  </si>
  <si>
    <t>GE1301</t>
  </si>
  <si>
    <t>Environmental Science</t>
  </si>
  <si>
    <t>GE1403</t>
  </si>
  <si>
    <t>Communication in Thai</t>
  </si>
  <si>
    <t>Second Semester</t>
  </si>
  <si>
    <t>ACT1600</t>
  </si>
  <si>
    <t>GE1405</t>
  </si>
  <si>
    <t>Thai Language and Culture (for international students)</t>
  </si>
  <si>
    <t>GE1408</t>
  </si>
  <si>
    <t>Thai Usage (for students who graduated from Inter Schools)</t>
  </si>
  <si>
    <t>Fundamentals of Financial Accounting</t>
  </si>
  <si>
    <t>BG1002</t>
  </si>
  <si>
    <t>English II</t>
  </si>
  <si>
    <t>BG1401</t>
  </si>
  <si>
    <t>Business Law II</t>
  </si>
  <si>
    <t>SA2200</t>
  </si>
  <si>
    <t>Statistics II</t>
  </si>
  <si>
    <t>MIS2111</t>
  </si>
  <si>
    <t>Introduction to Management Information Systems</t>
  </si>
  <si>
    <t>MGT2404</t>
  </si>
  <si>
    <t>Managerial Psychology</t>
  </si>
  <si>
    <t>MGT2900</t>
  </si>
  <si>
    <t>Principles of Management</t>
  </si>
  <si>
    <t>First Year</t>
  </si>
  <si>
    <t>Second Year</t>
  </si>
  <si>
    <t>ACT2620</t>
  </si>
  <si>
    <t>Fundamentals of Managerial Accounting</t>
  </si>
  <si>
    <t>BG2000</t>
  </si>
  <si>
    <t>English III</t>
  </si>
  <si>
    <t>ECO2202</t>
  </si>
  <si>
    <t>Macroeconomics</t>
  </si>
  <si>
    <t>ECO2201</t>
  </si>
  <si>
    <t>Microeconomics</t>
  </si>
  <si>
    <t>MIS1221</t>
  </si>
  <si>
    <t>Computer Literacy</t>
  </si>
  <si>
    <t>MGT1101</t>
  </si>
  <si>
    <t>Introduction to Business</t>
  </si>
  <si>
    <t>BG2001</t>
  </si>
  <si>
    <t>English IV</t>
  </si>
  <si>
    <t>FIN2201</t>
  </si>
  <si>
    <t>Principles of Finance</t>
  </si>
  <si>
    <t>GE2101</t>
  </si>
  <si>
    <t>World Civilization</t>
  </si>
  <si>
    <t>GE2202</t>
  </si>
  <si>
    <t>Ethics</t>
  </si>
  <si>
    <t>IBM2201</t>
  </si>
  <si>
    <t>International Business Environment</t>
  </si>
  <si>
    <t>MIS2221</t>
  </si>
  <si>
    <t>Quantitative Analysis Tools</t>
  </si>
  <si>
    <t>MKT2280</t>
  </si>
  <si>
    <t>Principles of Marketing</t>
  </si>
  <si>
    <t>Third Year</t>
  </si>
  <si>
    <t>MIS3111</t>
  </si>
  <si>
    <t>Business Process Management</t>
  </si>
  <si>
    <t>MIS3121</t>
  </si>
  <si>
    <t>Database Systems</t>
  </si>
  <si>
    <t>MIS3122</t>
  </si>
  <si>
    <t>Principles of Electronic Commerce</t>
  </si>
  <si>
    <t>MIS3131</t>
  </si>
  <si>
    <t>Programming and Data Structures</t>
  </si>
  <si>
    <t>MIS3141</t>
  </si>
  <si>
    <t>Information Technology Infrastructure</t>
  </si>
  <si>
    <t>FIN3101</t>
  </si>
  <si>
    <t>Corporate Finance</t>
  </si>
  <si>
    <t>MIS3221</t>
  </si>
  <si>
    <t>Systems Analysis and Design</t>
  </si>
  <si>
    <t>MIS3231</t>
  </si>
  <si>
    <t>Object-Oriented Programming</t>
  </si>
  <si>
    <t>MIS3241</t>
  </si>
  <si>
    <t>Enterprise Resource Planning</t>
  </si>
  <si>
    <t>MGT3905</t>
  </si>
  <si>
    <t>Operations Management</t>
  </si>
  <si>
    <t>MGT3907</t>
  </si>
  <si>
    <t>Business Communication</t>
  </si>
  <si>
    <t>MGT3940</t>
  </si>
  <si>
    <t>Business Research Methodology</t>
  </si>
  <si>
    <t>Fourth Year</t>
  </si>
  <si>
    <t>MIS4111</t>
  </si>
  <si>
    <t>Information Systems Project Management</t>
  </si>
  <si>
    <t>MIS4121</t>
  </si>
  <si>
    <t>Information Security Management and Risk Management</t>
  </si>
  <si>
    <t>MIS4131</t>
  </si>
  <si>
    <t>Web Design and Programming</t>
  </si>
  <si>
    <t>MGT4914</t>
  </si>
  <si>
    <t>Entrepreneurship</t>
  </si>
  <si>
    <t>MIS4211</t>
  </si>
  <si>
    <t>Information Systems Strategy, Mgt., and Acquisition</t>
  </si>
  <si>
    <t>MIS4291</t>
  </si>
  <si>
    <t>MIS Senior Project</t>
  </si>
  <si>
    <t>Prerequisite 1</t>
  </si>
  <si>
    <t>Prerequisite 2</t>
  </si>
  <si>
    <t>Prerequisite 3</t>
  </si>
  <si>
    <t>Prerequisite 4</t>
  </si>
  <si>
    <t>Course Type</t>
  </si>
  <si>
    <t>Free Elective</t>
  </si>
  <si>
    <t>C</t>
  </si>
  <si>
    <t>D</t>
  </si>
  <si>
    <t>S</t>
  </si>
  <si>
    <t>Min Grade</t>
  </si>
  <si>
    <t>Grade</t>
  </si>
  <si>
    <t>Point</t>
  </si>
  <si>
    <t>A</t>
  </si>
  <si>
    <t>A-</t>
  </si>
  <si>
    <t>B+</t>
  </si>
  <si>
    <t>B</t>
  </si>
  <si>
    <t>B-</t>
  </si>
  <si>
    <t>C+</t>
  </si>
  <si>
    <t>C-</t>
  </si>
  <si>
    <t>F</t>
  </si>
  <si>
    <t>W</t>
  </si>
  <si>
    <t>Pass</t>
  </si>
  <si>
    <t>U</t>
  </si>
  <si>
    <t>Fail</t>
  </si>
  <si>
    <t>Drop</t>
  </si>
  <si>
    <t>Plan A/B/C Course</t>
  </si>
  <si>
    <t>Non-credit</t>
  </si>
  <si>
    <t>Eng</t>
  </si>
  <si>
    <t>Gen Ed</t>
  </si>
  <si>
    <t>Bus Core</t>
  </si>
  <si>
    <t>Major Req</t>
  </si>
  <si>
    <t>Plan A/B/C</t>
  </si>
  <si>
    <t>Total Credits</t>
  </si>
  <si>
    <t>Major Elective</t>
  </si>
  <si>
    <t>Credits Completed</t>
  </si>
  <si>
    <t>NAME:</t>
  </si>
  <si>
    <t>ADM.  NO:</t>
  </si>
  <si>
    <t>Plan</t>
  </si>
  <si>
    <t>Taking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</si>
</sst>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2"/>
      <color theme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Continuous" vertical="center"/>
    </xf>
    <xf numFmtId="0" fontId="0" fillId="0" borderId="1" xfId="0" applyBorder="1"/>
    <xf numFmtId="0" fontId="0" fillId="3" borderId="1" xfId="0" applyFill="1" applyBorder="1"/>
    <xf numFmtId="0" fontId="4" fillId="0" borderId="1" xfId="0" applyFont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0" fontId="4" fillId="0" borderId="0" xfId="0" applyFont="1"/>
    <xf numFmtId="0" fontId="2" fillId="0" borderId="2" xfId="0" applyFont="1" applyBorder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vertical="center"/>
    </xf>
    <xf numFmtId="0" fontId="2" fillId="4" borderId="0" xfId="0" applyFont="1" applyFill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11">
    <dxf>
      <font>
        <color theme="0"/>
      </font>
      <fill>
        <patternFill>
          <bgColor rgb="FFFF000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13</xdr:row>
      <xdr:rowOff>83820</xdr:rowOff>
    </xdr:from>
    <xdr:to>
      <xdr:col>0</xdr:col>
      <xdr:colOff>739140</xdr:colOff>
      <xdr:row>15</xdr:row>
      <xdr:rowOff>129540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60522CB8-EEA8-4D19-92B7-0589F53EDD0D}"/>
            </a:ext>
          </a:extLst>
        </xdr:cNvPr>
        <xdr:cNvSpPr/>
      </xdr:nvSpPr>
      <xdr:spPr>
        <a:xfrm>
          <a:off x="586740" y="2719070"/>
          <a:ext cx="152400" cy="43942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6FAC7-F818-471E-B444-C0E89062CF5D}">
  <dimension ref="A1:K156"/>
  <sheetViews>
    <sheetView tabSelected="1" zoomScaleNormal="100" workbookViewId="0">
      <selection activeCell="B4" sqref="B4"/>
    </sheetView>
  </sheetViews>
  <sheetFormatPr defaultColWidth="8.8203125" defaultRowHeight="15.7" x14ac:dyDescent="0.55000000000000004"/>
  <cols>
    <col min="1" max="1" width="12.29296875" style="28" bestFit="1" customWidth="1"/>
    <col min="2" max="2" width="54.8203125" style="36" bestFit="1" customWidth="1"/>
    <col min="3" max="3" width="7.29296875" style="39" bestFit="1" customWidth="1"/>
    <col min="4" max="4" width="6.8203125" style="39" bestFit="1" customWidth="1"/>
    <col min="5" max="5" width="4.87890625" style="39" hidden="1" customWidth="1"/>
    <col min="6" max="6" width="12.17578125" style="39" hidden="1" customWidth="1"/>
    <col min="7" max="10" width="13.64453125" style="39" bestFit="1" customWidth="1"/>
    <col min="11" max="11" width="12.29296875" style="39" customWidth="1"/>
    <col min="12" max="16384" width="8.8203125" style="28"/>
  </cols>
  <sheetData>
    <row r="1" spans="1:11" s="35" customFormat="1" ht="18" x14ac:dyDescent="0.6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35" customFormat="1" ht="18" x14ac:dyDescent="0.6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55000000000000004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36" customFormat="1" x14ac:dyDescent="0.55000000000000004">
      <c r="A4" s="1" t="s">
        <v>143</v>
      </c>
      <c r="B4" s="31"/>
      <c r="C4" s="41" t="s">
        <v>144</v>
      </c>
      <c r="D4" s="41"/>
      <c r="E4" s="1"/>
      <c r="F4" s="30"/>
      <c r="G4" s="31"/>
      <c r="H4" s="48" t="str">
        <f>IF(ISBLANK(G4),"MAJOR : Management Information Systems (142 Credits)",IF(OR(VALUE(LEFT(G4,2))&lt;60, VALUE(LEFT(G4,2))&gt;62),"WRONG FILE","MAJOR : Management Information Systems (142 Credits)"))</f>
        <v>MAJOR : Management Information Systems (142 Credits)</v>
      </c>
      <c r="I4" s="48"/>
      <c r="J4" s="48"/>
      <c r="K4" s="48"/>
    </row>
    <row r="5" spans="1:11" s="36" customFormat="1" x14ac:dyDescent="0.55000000000000004">
      <c r="A5" s="1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55000000000000004">
      <c r="A6" s="3" t="s">
        <v>42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</row>
    <row r="7" spans="1:11" x14ac:dyDescent="0.55000000000000004">
      <c r="A7" s="5" t="s">
        <v>4</v>
      </c>
      <c r="B7" s="6" t="s">
        <v>5</v>
      </c>
      <c r="C7" s="7" t="s">
        <v>6</v>
      </c>
      <c r="D7" s="7" t="s">
        <v>7</v>
      </c>
      <c r="E7" s="7" t="s">
        <v>129</v>
      </c>
      <c r="F7" s="7" t="s">
        <v>112</v>
      </c>
      <c r="G7" s="7" t="s">
        <v>108</v>
      </c>
      <c r="H7" s="7" t="s">
        <v>109</v>
      </c>
      <c r="I7" s="7" t="s">
        <v>110</v>
      </c>
      <c r="J7" s="7" t="s">
        <v>111</v>
      </c>
      <c r="K7" s="7" t="s">
        <v>8</v>
      </c>
    </row>
    <row r="8" spans="1:11" x14ac:dyDescent="0.55000000000000004">
      <c r="A8" s="8" t="s">
        <v>9</v>
      </c>
      <c r="B8" s="9" t="s">
        <v>10</v>
      </c>
      <c r="C8" s="10">
        <v>3</v>
      </c>
      <c r="D8" s="24"/>
      <c r="E8" s="24" t="str">
        <f>IF(F8="Non-credit",IF(D8="S","Pass",""),IF(_xlfn.IFNA(VLOOKUP(D8,Tables!$D$2:$E$11,2,FALSE),0)&gt;=VLOOKUP(VLOOKUP(F8,Tables!$A$2:$B$9,2,FALSE),Tables!$D$2:$E$11,2,FALSE),"Pass",""))</f>
        <v/>
      </c>
      <c r="F8" s="10" t="s">
        <v>135</v>
      </c>
      <c r="G8" s="10"/>
      <c r="H8" s="10"/>
      <c r="I8" s="10"/>
      <c r="J8" s="10"/>
      <c r="K8" s="26"/>
    </row>
    <row r="9" spans="1:11" x14ac:dyDescent="0.55000000000000004">
      <c r="A9" s="8" t="s">
        <v>11</v>
      </c>
      <c r="B9" s="9" t="s">
        <v>12</v>
      </c>
      <c r="C9" s="10">
        <v>3</v>
      </c>
      <c r="D9" s="24"/>
      <c r="E9" s="24" t="str">
        <f>IF(F9="Non-credit",IF(D9="S","Pass",""),IF(_xlfn.IFNA(VLOOKUP(D9,Tables!$D$2:$E$11,2,FALSE),0)&gt;=VLOOKUP(VLOOKUP(F9,Tables!$A$2:$B$9,2,FALSE),Tables!$D$2:$E$11,2,FALSE),"Pass",""))</f>
        <v/>
      </c>
      <c r="F9" s="10" t="s">
        <v>136</v>
      </c>
      <c r="G9" s="10"/>
      <c r="H9" s="10"/>
      <c r="I9" s="10"/>
      <c r="J9" s="10"/>
      <c r="K9" s="26"/>
    </row>
    <row r="10" spans="1:11" x14ac:dyDescent="0.55000000000000004">
      <c r="A10" s="8" t="s">
        <v>13</v>
      </c>
      <c r="B10" s="9" t="s">
        <v>14</v>
      </c>
      <c r="C10" s="10">
        <v>3</v>
      </c>
      <c r="D10" s="24"/>
      <c r="E10" s="24" t="str">
        <f>IF(F10="Non-credit",IF(D10="S","Pass",""),IF(_xlfn.IFNA(VLOOKUP(D10,Tables!$D$2:$E$11,2,FALSE),0)&gt;=VLOOKUP(VLOOKUP(F10,Tables!$A$2:$B$9,2,FALSE),Tables!$D$2:$E$11,2,FALSE),"Pass",""))</f>
        <v/>
      </c>
      <c r="F10" s="10" t="s">
        <v>137</v>
      </c>
      <c r="G10" s="10"/>
      <c r="H10" s="10"/>
      <c r="I10" s="10"/>
      <c r="J10" s="10"/>
      <c r="K10" s="26"/>
    </row>
    <row r="11" spans="1:11" x14ac:dyDescent="0.55000000000000004">
      <c r="A11" s="8" t="s">
        <v>15</v>
      </c>
      <c r="B11" s="9" t="s">
        <v>16</v>
      </c>
      <c r="C11" s="10">
        <v>3</v>
      </c>
      <c r="D11" s="24"/>
      <c r="E11" s="24" t="str">
        <f>IF(F11="Non-credit",IF(D11="S","Pass",""),IF(_xlfn.IFNA(VLOOKUP(D11,Tables!$D$2:$E$11,2,FALSE),0)&gt;=VLOOKUP(VLOOKUP(F11,Tables!$A$2:$B$9,2,FALSE),Tables!$D$2:$E$11,2,FALSE),"Pass",""))</f>
        <v/>
      </c>
      <c r="F11" s="10" t="s">
        <v>137</v>
      </c>
      <c r="G11" s="10"/>
      <c r="H11" s="10"/>
      <c r="I11" s="10"/>
      <c r="J11" s="10"/>
      <c r="K11" s="26"/>
    </row>
    <row r="12" spans="1:11" x14ac:dyDescent="0.55000000000000004">
      <c r="A12" s="8" t="s">
        <v>17</v>
      </c>
      <c r="B12" s="9" t="s">
        <v>18</v>
      </c>
      <c r="C12" s="10">
        <v>1</v>
      </c>
      <c r="D12" s="24"/>
      <c r="E12" s="24" t="str">
        <f>IF(F12="Non-credit",IF(D12="S","Pass",""),IF(_xlfn.IFNA(VLOOKUP(D12,Tables!$D$2:$E$11,2,FALSE),0)&gt;=VLOOKUP(VLOOKUP(F12,Tables!$A$2:$B$9,2,FALSE),Tables!$D$2:$E$11,2,FALSE),"Pass",""))</f>
        <v/>
      </c>
      <c r="F12" s="10" t="s">
        <v>136</v>
      </c>
      <c r="G12" s="10"/>
      <c r="H12" s="10"/>
      <c r="I12" s="10"/>
      <c r="J12" s="10"/>
      <c r="K12" s="26"/>
    </row>
    <row r="13" spans="1:11" x14ac:dyDescent="0.55000000000000004">
      <c r="A13" s="8" t="s">
        <v>19</v>
      </c>
      <c r="B13" s="9" t="s">
        <v>20</v>
      </c>
      <c r="C13" s="10">
        <v>3</v>
      </c>
      <c r="D13" s="24"/>
      <c r="E13" s="24" t="str">
        <f>IF(F13="Non-credit",IF(D13="S","Pass",""),IF(_xlfn.IFNA(VLOOKUP(D13,Tables!$D$2:$E$11,2,FALSE),0)&gt;=VLOOKUP(VLOOKUP(F13,Tables!$A$2:$B$9,2,FALSE),Tables!$D$2:$E$11,2,FALSE),"Pass",""))</f>
        <v/>
      </c>
      <c r="F13" s="10" t="s">
        <v>136</v>
      </c>
      <c r="G13" s="10"/>
      <c r="H13" s="10"/>
      <c r="I13" s="10"/>
      <c r="J13" s="10"/>
      <c r="K13" s="26"/>
    </row>
    <row r="14" spans="1:11" x14ac:dyDescent="0.55000000000000004">
      <c r="A14" s="8" t="s">
        <v>21</v>
      </c>
      <c r="B14" s="9" t="s">
        <v>22</v>
      </c>
      <c r="C14" s="42">
        <v>3</v>
      </c>
      <c r="D14" s="43"/>
      <c r="E14" s="45" t="str">
        <f>IF(F14="Non-credit",IF(D14="S","Pass",""),IF(_xlfn.IFNA(VLOOKUP(D14,Tables!$D$2:$E$11,2,FALSE),0)&gt;=VLOOKUP(VLOOKUP(F14,Tables!$A$2:$B$9,2,FALSE),Tables!$D$2:$E$11,2,FALSE),"Pass",""))</f>
        <v/>
      </c>
      <c r="F14" s="42" t="s">
        <v>136</v>
      </c>
      <c r="G14" s="42"/>
      <c r="H14" s="42"/>
      <c r="I14" s="42"/>
      <c r="J14" s="42"/>
      <c r="K14" s="44"/>
    </row>
    <row r="15" spans="1:11" x14ac:dyDescent="0.55000000000000004">
      <c r="A15" s="8" t="s">
        <v>25</v>
      </c>
      <c r="B15" s="11" t="s">
        <v>26</v>
      </c>
      <c r="C15" s="42"/>
      <c r="D15" s="43"/>
      <c r="E15" s="46"/>
      <c r="F15" s="42"/>
      <c r="G15" s="42"/>
      <c r="H15" s="42"/>
      <c r="I15" s="42"/>
      <c r="J15" s="42"/>
      <c r="K15" s="44"/>
    </row>
    <row r="16" spans="1:11" x14ac:dyDescent="0.55000000000000004">
      <c r="A16" s="8" t="s">
        <v>27</v>
      </c>
      <c r="B16" s="11" t="s">
        <v>28</v>
      </c>
      <c r="C16" s="42"/>
      <c r="D16" s="43"/>
      <c r="E16" s="47"/>
      <c r="F16" s="42"/>
      <c r="G16" s="42"/>
      <c r="H16" s="42"/>
      <c r="I16" s="42"/>
      <c r="J16" s="42"/>
      <c r="K16" s="44"/>
    </row>
    <row r="17" spans="1:11" x14ac:dyDescent="0.55000000000000004">
      <c r="A17" s="8"/>
      <c r="B17" s="9"/>
      <c r="C17" s="12">
        <v>19</v>
      </c>
      <c r="D17" s="10"/>
      <c r="E17" s="10"/>
      <c r="F17" s="10"/>
      <c r="G17" s="10"/>
      <c r="H17" s="10"/>
      <c r="I17" s="10"/>
      <c r="J17" s="10"/>
      <c r="K17" s="10"/>
    </row>
    <row r="18" spans="1:11" x14ac:dyDescent="0.55000000000000004">
      <c r="A18" s="3" t="s">
        <v>42</v>
      </c>
      <c r="B18" s="3" t="s">
        <v>23</v>
      </c>
      <c r="C18" s="12"/>
      <c r="D18" s="12"/>
      <c r="E18" s="12"/>
      <c r="F18" s="12"/>
      <c r="G18" s="12"/>
      <c r="H18" s="12"/>
      <c r="I18" s="12"/>
      <c r="J18" s="12"/>
      <c r="K18" s="12"/>
    </row>
    <row r="19" spans="1:11" x14ac:dyDescent="0.55000000000000004">
      <c r="A19" s="5" t="s">
        <v>4</v>
      </c>
      <c r="B19" s="6" t="s">
        <v>5</v>
      </c>
      <c r="C19" s="7" t="s">
        <v>6</v>
      </c>
      <c r="D19" s="7" t="s">
        <v>7</v>
      </c>
      <c r="E19" s="7"/>
      <c r="F19" s="7" t="s">
        <v>112</v>
      </c>
      <c r="G19" s="7" t="s">
        <v>108</v>
      </c>
      <c r="H19" s="7" t="s">
        <v>109</v>
      </c>
      <c r="I19" s="7" t="s">
        <v>110</v>
      </c>
      <c r="J19" s="7" t="s">
        <v>111</v>
      </c>
      <c r="K19" s="7" t="s">
        <v>8</v>
      </c>
    </row>
    <row r="20" spans="1:11" x14ac:dyDescent="0.55000000000000004">
      <c r="A20" s="8" t="s">
        <v>24</v>
      </c>
      <c r="B20" s="11" t="s">
        <v>29</v>
      </c>
      <c r="C20" s="33">
        <v>3</v>
      </c>
      <c r="D20" s="24"/>
      <c r="E20" s="24" t="str">
        <f>IF(F20="Non-credit",IF(D20="S","Pass",""),IF(_xlfn.IFNA(VLOOKUP(D20,Tables!$D$2:$E$11,2,FALSE),0)&gt;=VLOOKUP(VLOOKUP(F20,Tables!$A$2:$B$9,2,FALSE),Tables!$D$2:$E$11,2,FALSE),"Pass",""))</f>
        <v/>
      </c>
      <c r="F20" s="33" t="s">
        <v>137</v>
      </c>
      <c r="G20" s="33"/>
      <c r="H20" s="33"/>
      <c r="I20" s="33"/>
      <c r="J20" s="33"/>
      <c r="K20" s="32"/>
    </row>
    <row r="21" spans="1:11" x14ac:dyDescent="0.55000000000000004">
      <c r="A21" s="13" t="s">
        <v>30</v>
      </c>
      <c r="B21" s="11" t="s">
        <v>31</v>
      </c>
      <c r="C21" s="33">
        <v>3</v>
      </c>
      <c r="D21" s="24"/>
      <c r="E21" s="24" t="str">
        <f>IF(F21="Non-credit",IF(D21="S","Pass",""),IF(_xlfn.IFNA(VLOOKUP(D21,Tables!$D$2:$E$11,2,FALSE),0)&gt;=VLOOKUP(VLOOKUP(F21,Tables!$A$2:$B$9,2,FALSE),Tables!$D$2:$E$11,2,FALSE),"Pass",""))</f>
        <v/>
      </c>
      <c r="F21" s="10" t="s">
        <v>135</v>
      </c>
      <c r="G21" s="33" t="s">
        <v>9</v>
      </c>
      <c r="H21" s="33"/>
      <c r="I21" s="33"/>
      <c r="J21" s="33"/>
      <c r="K21" s="32"/>
    </row>
    <row r="22" spans="1:11" x14ac:dyDescent="0.55000000000000004">
      <c r="A22" s="13" t="s">
        <v>32</v>
      </c>
      <c r="B22" s="11" t="s">
        <v>33</v>
      </c>
      <c r="C22" s="33">
        <v>3</v>
      </c>
      <c r="D22" s="24"/>
      <c r="E22" s="24" t="str">
        <f>IF(F22="Non-credit",IF(D22="S","Pass",""),IF(_xlfn.IFNA(VLOOKUP(D22,Tables!$D$2:$E$11,2,FALSE),0)&gt;=VLOOKUP(VLOOKUP(F22,Tables!$A$2:$B$9,2,FALSE),Tables!$D$2:$E$11,2,FALSE),"Pass",""))</f>
        <v/>
      </c>
      <c r="F22" s="33" t="s">
        <v>137</v>
      </c>
      <c r="G22" s="33" t="s">
        <v>15</v>
      </c>
      <c r="H22" s="33"/>
      <c r="I22" s="33"/>
      <c r="J22" s="33"/>
      <c r="K22" s="32"/>
    </row>
    <row r="23" spans="1:11" x14ac:dyDescent="0.55000000000000004">
      <c r="A23" s="13" t="s">
        <v>34</v>
      </c>
      <c r="B23" s="11" t="s">
        <v>35</v>
      </c>
      <c r="C23" s="14">
        <v>3</v>
      </c>
      <c r="D23" s="24"/>
      <c r="E23" s="24" t="str">
        <f>IF(F23="Non-credit",IF(D23="S","Pass",""),IF(_xlfn.IFNA(VLOOKUP(D23,Tables!$D$2:$E$11,2,FALSE),0)&gt;=VLOOKUP(VLOOKUP(F23,Tables!$A$2:$B$9,2,FALSE),Tables!$D$2:$E$11,2,FALSE),"Pass",""))</f>
        <v/>
      </c>
      <c r="F23" s="33" t="s">
        <v>137</v>
      </c>
      <c r="G23" s="33" t="s">
        <v>13</v>
      </c>
      <c r="H23" s="33"/>
      <c r="I23" s="33"/>
      <c r="J23" s="33"/>
      <c r="K23" s="32"/>
    </row>
    <row r="24" spans="1:11" x14ac:dyDescent="0.55000000000000004">
      <c r="A24" s="13" t="s">
        <v>50</v>
      </c>
      <c r="B24" s="11" t="s">
        <v>51</v>
      </c>
      <c r="C24" s="14">
        <v>3</v>
      </c>
      <c r="D24" s="24"/>
      <c r="E24" s="24" t="str">
        <f>IF(F24="Non-credit",IF(D24="S","Pass",""),IF(_xlfn.IFNA(VLOOKUP(D24,Tables!$D$2:$E$11,2,FALSE),0)&gt;=VLOOKUP(VLOOKUP(F24,Tables!$A$2:$B$9,2,FALSE),Tables!$D$2:$E$11,2,FALSE),"Pass",""))</f>
        <v/>
      </c>
      <c r="F24" s="33" t="s">
        <v>136</v>
      </c>
      <c r="G24" s="33"/>
      <c r="H24" s="33"/>
      <c r="I24" s="33"/>
      <c r="J24" s="33"/>
      <c r="K24" s="32"/>
    </row>
    <row r="25" spans="1:11" x14ac:dyDescent="0.55000000000000004">
      <c r="A25" s="13" t="s">
        <v>52</v>
      </c>
      <c r="B25" s="11" t="s">
        <v>53</v>
      </c>
      <c r="C25" s="14">
        <v>0</v>
      </c>
      <c r="D25" s="34"/>
      <c r="E25" s="24" t="str">
        <f>IF(F25="Non-credit",IF(D25="S","Pass",""),IF(_xlfn.IFNA(VLOOKUP(D25,Tables!$D$2:$E$11,2,FALSE),0)&gt;=VLOOKUP(VLOOKUP(F25,Tables!$A$2:$B$9,2,FALSE),Tables!$D$2:$E$11,2,FALSE),"Pass",""))</f>
        <v/>
      </c>
      <c r="F25" s="33" t="s">
        <v>134</v>
      </c>
      <c r="G25" s="33"/>
      <c r="H25" s="33"/>
      <c r="I25" s="33"/>
      <c r="J25" s="33"/>
      <c r="K25" s="32"/>
    </row>
    <row r="26" spans="1:11" x14ac:dyDescent="0.55000000000000004">
      <c r="A26" s="13" t="s">
        <v>54</v>
      </c>
      <c r="B26" s="11" t="s">
        <v>55</v>
      </c>
      <c r="C26" s="14">
        <v>3</v>
      </c>
      <c r="D26" s="24"/>
      <c r="E26" s="24" t="str">
        <f>IF(F26="Non-credit",IF(D26="S","Pass",""),IF(_xlfn.IFNA(VLOOKUP(D26,Tables!$D$2:$E$11,2,FALSE),0)&gt;=VLOOKUP(VLOOKUP(F26,Tables!$A$2:$B$9,2,FALSE),Tables!$D$2:$E$11,2,FALSE),"Pass",""))</f>
        <v/>
      </c>
      <c r="F26" s="33" t="s">
        <v>136</v>
      </c>
      <c r="G26" s="33"/>
      <c r="H26" s="33"/>
      <c r="I26" s="33"/>
      <c r="J26" s="33"/>
      <c r="K26" s="32"/>
    </row>
    <row r="27" spans="1:11" x14ac:dyDescent="0.55000000000000004">
      <c r="A27" s="13"/>
      <c r="B27" s="11"/>
      <c r="C27" s="15">
        <v>18</v>
      </c>
      <c r="D27" s="33"/>
      <c r="E27" s="33"/>
      <c r="F27" s="33"/>
      <c r="G27" s="33"/>
      <c r="H27" s="33"/>
      <c r="I27" s="33"/>
      <c r="J27" s="33"/>
      <c r="K27" s="33"/>
    </row>
    <row r="28" spans="1:11" x14ac:dyDescent="0.55000000000000004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</row>
    <row r="29" spans="1:11" x14ac:dyDescent="0.55000000000000004">
      <c r="A29" s="3" t="s">
        <v>43</v>
      </c>
      <c r="B29" s="3" t="s">
        <v>3</v>
      </c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55000000000000004">
      <c r="A30" s="5" t="s">
        <v>4</v>
      </c>
      <c r="B30" s="6" t="s">
        <v>5</v>
      </c>
      <c r="C30" s="7" t="s">
        <v>6</v>
      </c>
      <c r="D30" s="7" t="s">
        <v>7</v>
      </c>
      <c r="E30" s="7"/>
      <c r="F30" s="7" t="s">
        <v>112</v>
      </c>
      <c r="G30" s="7" t="s">
        <v>108</v>
      </c>
      <c r="H30" s="7" t="s">
        <v>109</v>
      </c>
      <c r="I30" s="7" t="s">
        <v>110</v>
      </c>
      <c r="J30" s="7" t="s">
        <v>111</v>
      </c>
      <c r="K30" s="7" t="s">
        <v>8</v>
      </c>
    </row>
    <row r="31" spans="1:11" x14ac:dyDescent="0.55000000000000004">
      <c r="A31" s="13" t="s">
        <v>44</v>
      </c>
      <c r="B31" s="11" t="s">
        <v>45</v>
      </c>
      <c r="C31" s="14">
        <v>3</v>
      </c>
      <c r="D31" s="24"/>
      <c r="E31" s="24" t="str">
        <f>IF(F31="Non-credit",IF(D31="S","Pass",""),IF(_xlfn.IFNA(VLOOKUP(D31,Tables!$D$2:$E$11,2,FALSE),0)&gt;=VLOOKUP(VLOOKUP(F31,Tables!$A$2:$B$9,2,FALSE),Tables!$D$2:$E$11,2,FALSE),"Pass",""))</f>
        <v/>
      </c>
      <c r="F31" s="10" t="s">
        <v>137</v>
      </c>
      <c r="G31" s="10" t="s">
        <v>24</v>
      </c>
      <c r="H31" s="10"/>
      <c r="I31" s="10"/>
      <c r="J31" s="10"/>
      <c r="K31" s="26"/>
    </row>
    <row r="32" spans="1:11" x14ac:dyDescent="0.55000000000000004">
      <c r="A32" s="13" t="s">
        <v>46</v>
      </c>
      <c r="B32" s="11" t="s">
        <v>47</v>
      </c>
      <c r="C32" s="14">
        <v>3</v>
      </c>
      <c r="D32" s="24"/>
      <c r="E32" s="24" t="str">
        <f>IF(F32="Non-credit",IF(D32="S","Pass",""),IF(_xlfn.IFNA(VLOOKUP(D32,Tables!$D$2:$E$11,2,FALSE),0)&gt;=VLOOKUP(VLOOKUP(F32,Tables!$A$2:$B$9,2,FALSE),Tables!$D$2:$E$11,2,FALSE),"Pass",""))</f>
        <v/>
      </c>
      <c r="F32" s="10" t="s">
        <v>135</v>
      </c>
      <c r="G32" s="10" t="s">
        <v>30</v>
      </c>
      <c r="H32" s="10"/>
      <c r="I32" s="10"/>
      <c r="J32" s="10"/>
      <c r="K32" s="26"/>
    </row>
    <row r="33" spans="1:11" x14ac:dyDescent="0.55000000000000004">
      <c r="A33" s="13" t="s">
        <v>48</v>
      </c>
      <c r="B33" s="11" t="s">
        <v>49</v>
      </c>
      <c r="C33" s="14">
        <v>3</v>
      </c>
      <c r="D33" s="24"/>
      <c r="E33" s="24" t="str">
        <f>IF(F33="Non-credit",IF(D33="S","Pass",""),IF(_xlfn.IFNA(VLOOKUP(D33,Tables!$D$2:$E$11,2,FALSE),0)&gt;=VLOOKUP(VLOOKUP(F33,Tables!$A$2:$B$9,2,FALSE),Tables!$D$2:$E$11,2,FALSE),"Pass",""))</f>
        <v/>
      </c>
      <c r="F33" s="10" t="s">
        <v>136</v>
      </c>
      <c r="G33" s="10"/>
      <c r="H33" s="10"/>
      <c r="I33" s="10"/>
      <c r="J33" s="10"/>
      <c r="K33" s="26"/>
    </row>
    <row r="34" spans="1:11" x14ac:dyDescent="0.55000000000000004">
      <c r="A34" s="13" t="s">
        <v>36</v>
      </c>
      <c r="B34" s="11" t="s">
        <v>37</v>
      </c>
      <c r="C34" s="14">
        <v>3</v>
      </c>
      <c r="D34" s="24"/>
      <c r="E34" s="24" t="str">
        <f>IF(F34="Non-credit",IF(D34="S","Pass",""),IF(_xlfn.IFNA(VLOOKUP(D34,Tables!$D$2:$E$11,2,FALSE),0)&gt;=VLOOKUP(VLOOKUP(F34,Tables!$A$2:$B$9,2,FALSE),Tables!$D$2:$E$11,2,FALSE),"Pass",""))</f>
        <v/>
      </c>
      <c r="F34" s="10" t="s">
        <v>138</v>
      </c>
      <c r="G34" s="10"/>
      <c r="H34" s="10"/>
      <c r="I34" s="10"/>
      <c r="J34" s="10"/>
      <c r="K34" s="26"/>
    </row>
    <row r="35" spans="1:11" x14ac:dyDescent="0.55000000000000004">
      <c r="A35" s="13" t="s">
        <v>38</v>
      </c>
      <c r="B35" s="11" t="s">
        <v>39</v>
      </c>
      <c r="C35" s="14">
        <v>3</v>
      </c>
      <c r="D35" s="24"/>
      <c r="E35" s="24" t="str">
        <f>IF(F35="Non-credit",IF(D35="S","Pass",""),IF(_xlfn.IFNA(VLOOKUP(D35,Tables!$D$2:$E$11,2,FALSE),0)&gt;=VLOOKUP(VLOOKUP(F35,Tables!$A$2:$B$9,2,FALSE),Tables!$D$2:$E$11,2,FALSE),"Pass",""))</f>
        <v/>
      </c>
      <c r="F35" s="10" t="s">
        <v>136</v>
      </c>
      <c r="G35" s="10"/>
      <c r="H35" s="10"/>
      <c r="I35" s="10"/>
      <c r="J35" s="10"/>
      <c r="K35" s="26"/>
    </row>
    <row r="36" spans="1:11" x14ac:dyDescent="0.55000000000000004">
      <c r="A36" s="13" t="s">
        <v>40</v>
      </c>
      <c r="B36" s="11" t="s">
        <v>41</v>
      </c>
      <c r="C36" s="14">
        <v>3</v>
      </c>
      <c r="D36" s="24"/>
      <c r="E36" s="24" t="str">
        <f>IF(F36="Non-credit",IF(D36="S","Pass",""),IF(_xlfn.IFNA(VLOOKUP(D36,Tables!$D$2:$E$11,2,FALSE),0)&gt;=VLOOKUP(VLOOKUP(F36,Tables!$A$2:$B$9,2,FALSE),Tables!$D$2:$E$11,2,FALSE),"Pass",""))</f>
        <v/>
      </c>
      <c r="F36" s="10" t="s">
        <v>137</v>
      </c>
      <c r="G36" s="10" t="s">
        <v>54</v>
      </c>
      <c r="H36" s="10"/>
      <c r="I36" s="10"/>
      <c r="J36" s="10"/>
      <c r="K36" s="26"/>
    </row>
    <row r="37" spans="1:11" x14ac:dyDescent="0.55000000000000004">
      <c r="A37" s="8"/>
      <c r="B37" s="9"/>
      <c r="C37" s="7">
        <v>18</v>
      </c>
      <c r="D37" s="10"/>
      <c r="E37" s="10"/>
      <c r="F37" s="10"/>
      <c r="G37" s="10"/>
      <c r="H37" s="10"/>
      <c r="I37" s="10"/>
      <c r="J37" s="10"/>
      <c r="K37" s="10"/>
    </row>
    <row r="38" spans="1:11" x14ac:dyDescent="0.55000000000000004">
      <c r="A38" s="3" t="s">
        <v>43</v>
      </c>
      <c r="B38" s="3" t="s">
        <v>23</v>
      </c>
      <c r="C38" s="12"/>
      <c r="D38" s="12"/>
      <c r="E38" s="12"/>
      <c r="F38" s="12"/>
      <c r="G38" s="12"/>
      <c r="H38" s="12"/>
      <c r="I38" s="12"/>
      <c r="J38" s="12"/>
      <c r="K38" s="12"/>
    </row>
    <row r="39" spans="1:11" x14ac:dyDescent="0.55000000000000004">
      <c r="A39" s="5" t="s">
        <v>4</v>
      </c>
      <c r="B39" s="6" t="s">
        <v>5</v>
      </c>
      <c r="C39" s="7" t="s">
        <v>6</v>
      </c>
      <c r="D39" s="7" t="s">
        <v>7</v>
      </c>
      <c r="E39" s="7"/>
      <c r="F39" s="7" t="s">
        <v>112</v>
      </c>
      <c r="G39" s="7" t="s">
        <v>108</v>
      </c>
      <c r="H39" s="7" t="s">
        <v>109</v>
      </c>
      <c r="I39" s="7" t="s">
        <v>110</v>
      </c>
      <c r="J39" s="7" t="s">
        <v>111</v>
      </c>
      <c r="K39" s="7" t="s">
        <v>8</v>
      </c>
    </row>
    <row r="40" spans="1:11" x14ac:dyDescent="0.55000000000000004">
      <c r="A40" s="13" t="s">
        <v>56</v>
      </c>
      <c r="B40" s="11" t="s">
        <v>57</v>
      </c>
      <c r="C40" s="14">
        <v>3</v>
      </c>
      <c r="D40" s="24"/>
      <c r="E40" s="24" t="str">
        <f>IF(F40="Non-credit",IF(D40="S","Pass",""),IF(_xlfn.IFNA(VLOOKUP(D40,Tables!$D$2:$E$11,2,FALSE),0)&gt;=VLOOKUP(VLOOKUP(F40,Tables!$A$2:$B$9,2,FALSE),Tables!$D$2:$E$11,2,FALSE),"Pass",""))</f>
        <v/>
      </c>
      <c r="F40" s="10" t="s">
        <v>135</v>
      </c>
      <c r="G40" s="33" t="s">
        <v>46</v>
      </c>
      <c r="H40" s="33"/>
      <c r="I40" s="33"/>
      <c r="J40" s="33"/>
      <c r="K40" s="32"/>
    </row>
    <row r="41" spans="1:11" x14ac:dyDescent="0.55000000000000004">
      <c r="A41" s="13" t="s">
        <v>58</v>
      </c>
      <c r="B41" s="11" t="s">
        <v>59</v>
      </c>
      <c r="C41" s="14">
        <v>3</v>
      </c>
      <c r="D41" s="24"/>
      <c r="E41" s="24" t="str">
        <f>IF(F41="Non-credit",IF(D41="S","Pass",""),IF(_xlfn.IFNA(VLOOKUP(D41,Tables!$D$2:$E$11,2,FALSE),0)&gt;=VLOOKUP(VLOOKUP(F41,Tables!$A$2:$B$9,2,FALSE),Tables!$D$2:$E$11,2,FALSE),"Pass",""))</f>
        <v/>
      </c>
      <c r="F41" s="33" t="s">
        <v>137</v>
      </c>
      <c r="G41" s="33" t="s">
        <v>11</v>
      </c>
      <c r="H41" s="33"/>
      <c r="I41" s="33"/>
      <c r="J41" s="33"/>
      <c r="K41" s="32"/>
    </row>
    <row r="42" spans="1:11" x14ac:dyDescent="0.55000000000000004">
      <c r="A42" s="13" t="s">
        <v>60</v>
      </c>
      <c r="B42" s="11" t="s">
        <v>61</v>
      </c>
      <c r="C42" s="14">
        <v>3</v>
      </c>
      <c r="D42" s="24"/>
      <c r="E42" s="24" t="str">
        <f>IF(F42="Non-credit",IF(D42="S","Pass",""),IF(_xlfn.IFNA(VLOOKUP(D42,Tables!$D$2:$E$11,2,FALSE),0)&gt;=VLOOKUP(VLOOKUP(F42,Tables!$A$2:$B$9,2,FALSE),Tables!$D$2:$E$11,2,FALSE),"Pass",""))</f>
        <v/>
      </c>
      <c r="F42" s="33" t="s">
        <v>136</v>
      </c>
      <c r="G42" s="33"/>
      <c r="H42" s="33"/>
      <c r="I42" s="33"/>
      <c r="J42" s="33"/>
      <c r="K42" s="32"/>
    </row>
    <row r="43" spans="1:11" x14ac:dyDescent="0.55000000000000004">
      <c r="A43" s="13" t="s">
        <v>62</v>
      </c>
      <c r="B43" s="11" t="s">
        <v>63</v>
      </c>
      <c r="C43" s="14">
        <v>3</v>
      </c>
      <c r="D43" s="24"/>
      <c r="E43" s="24" t="str">
        <f>IF(F43="Non-credit",IF(D43="S","Pass",""),IF(_xlfn.IFNA(VLOOKUP(D43,Tables!$D$2:$E$11,2,FALSE),0)&gt;=VLOOKUP(VLOOKUP(F43,Tables!$A$2:$B$9,2,FALSE),Tables!$D$2:$E$11,2,FALSE),"Pass",""))</f>
        <v/>
      </c>
      <c r="F43" s="33" t="s">
        <v>136</v>
      </c>
      <c r="G43" s="33"/>
      <c r="H43" s="33"/>
      <c r="I43" s="33"/>
      <c r="J43" s="33"/>
      <c r="K43" s="32"/>
    </row>
    <row r="44" spans="1:11" x14ac:dyDescent="0.55000000000000004">
      <c r="A44" s="13" t="s">
        <v>64</v>
      </c>
      <c r="B44" s="11" t="s">
        <v>65</v>
      </c>
      <c r="C44" s="14">
        <v>3</v>
      </c>
      <c r="D44" s="24"/>
      <c r="E44" s="24" t="str">
        <f>IF(F44="Non-credit",IF(D44="S","Pass",""),IF(_xlfn.IFNA(VLOOKUP(D44,Tables!$D$2:$E$11,2,FALSE),0)&gt;=VLOOKUP(VLOOKUP(F44,Tables!$A$2:$B$9,2,FALSE),Tables!$D$2:$E$11,2,FALSE),"Pass",""))</f>
        <v/>
      </c>
      <c r="F44" s="33" t="s">
        <v>137</v>
      </c>
      <c r="G44" s="33" t="s">
        <v>50</v>
      </c>
      <c r="H44" s="33"/>
      <c r="I44" s="33"/>
      <c r="J44" s="33"/>
      <c r="K44" s="32"/>
    </row>
    <row r="45" spans="1:11" x14ac:dyDescent="0.55000000000000004">
      <c r="A45" s="13" t="s">
        <v>66</v>
      </c>
      <c r="B45" s="11" t="s">
        <v>67</v>
      </c>
      <c r="C45" s="14">
        <v>0</v>
      </c>
      <c r="D45" s="34"/>
      <c r="E45" s="24" t="str">
        <f>IF(F45="Non-credit",IF(D45="S","Pass",""),IF(_xlfn.IFNA(VLOOKUP(D45,Tables!$D$2:$E$11,2,FALSE),0)&gt;=VLOOKUP(VLOOKUP(F45,Tables!$A$2:$B$9,2,FALSE),Tables!$D$2:$E$11,2,FALSE),"Pass",""))</f>
        <v/>
      </c>
      <c r="F45" s="33" t="s">
        <v>134</v>
      </c>
      <c r="G45" s="33" t="s">
        <v>52</v>
      </c>
      <c r="H45" s="33"/>
      <c r="I45" s="33"/>
      <c r="J45" s="33"/>
      <c r="K45" s="32"/>
    </row>
    <row r="46" spans="1:11" x14ac:dyDescent="0.55000000000000004">
      <c r="A46" s="13" t="s">
        <v>68</v>
      </c>
      <c r="B46" s="11" t="s">
        <v>69</v>
      </c>
      <c r="C46" s="14">
        <v>3</v>
      </c>
      <c r="D46" s="24"/>
      <c r="E46" s="24" t="str">
        <f>IF(F46="Non-credit",IF(D46="S","Pass",""),IF(_xlfn.IFNA(VLOOKUP(D46,Tables!$D$2:$E$11,2,FALSE),0)&gt;=VLOOKUP(VLOOKUP(F46,Tables!$A$2:$B$9,2,FALSE),Tables!$D$2:$E$11,2,FALSE),"Pass",""))</f>
        <v/>
      </c>
      <c r="F46" s="33" t="s">
        <v>137</v>
      </c>
      <c r="G46" s="33" t="s">
        <v>54</v>
      </c>
      <c r="H46" s="33"/>
      <c r="I46" s="33"/>
      <c r="J46" s="33"/>
      <c r="K46" s="32"/>
    </row>
    <row r="47" spans="1:11" x14ac:dyDescent="0.55000000000000004">
      <c r="A47" s="13"/>
      <c r="B47" s="11"/>
      <c r="C47" s="15">
        <v>18</v>
      </c>
      <c r="D47" s="33"/>
      <c r="E47" s="33"/>
      <c r="F47" s="33"/>
      <c r="G47" s="33"/>
      <c r="H47" s="33"/>
      <c r="I47" s="33"/>
      <c r="J47" s="33"/>
      <c r="K47" s="33"/>
    </row>
    <row r="48" spans="1:11" x14ac:dyDescent="0.55000000000000004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55000000000000004">
      <c r="A49" s="3" t="s">
        <v>70</v>
      </c>
      <c r="B49" s="3" t="s">
        <v>3</v>
      </c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55000000000000004">
      <c r="A50" s="5" t="s">
        <v>4</v>
      </c>
      <c r="B50" s="6" t="s">
        <v>5</v>
      </c>
      <c r="C50" s="7" t="s">
        <v>6</v>
      </c>
      <c r="D50" s="7" t="s">
        <v>7</v>
      </c>
      <c r="E50" s="7"/>
      <c r="F50" s="7" t="s">
        <v>112</v>
      </c>
      <c r="G50" s="7" t="s">
        <v>108</v>
      </c>
      <c r="H50" s="7" t="s">
        <v>109</v>
      </c>
      <c r="I50" s="7" t="s">
        <v>110</v>
      </c>
      <c r="J50" s="7" t="s">
        <v>111</v>
      </c>
      <c r="K50" s="7" t="s">
        <v>8</v>
      </c>
    </row>
    <row r="51" spans="1:11" x14ac:dyDescent="0.55000000000000004">
      <c r="A51" s="13" t="s">
        <v>71</v>
      </c>
      <c r="B51" s="11" t="s">
        <v>72</v>
      </c>
      <c r="C51" s="14">
        <v>3</v>
      </c>
      <c r="D51" s="24"/>
      <c r="E51" s="24" t="str">
        <f>IF(F51="Non-credit",IF(D51="S","Pass",""),IF(_xlfn.IFNA(VLOOKUP(D51,Tables!$D$2:$E$11,2,FALSE),0)&gt;=VLOOKUP(VLOOKUP(F51,Tables!$A$2:$B$9,2,FALSE),Tables!$D$2:$E$11,2,FALSE),"Pass",""))</f>
        <v/>
      </c>
      <c r="F51" s="10" t="s">
        <v>138</v>
      </c>
      <c r="G51" s="10" t="s">
        <v>36</v>
      </c>
      <c r="H51" s="10"/>
      <c r="I51" s="10"/>
      <c r="J51" s="10"/>
      <c r="K51" s="26"/>
    </row>
    <row r="52" spans="1:11" x14ac:dyDescent="0.55000000000000004">
      <c r="A52" s="13" t="s">
        <v>73</v>
      </c>
      <c r="B52" s="11" t="s">
        <v>74</v>
      </c>
      <c r="C52" s="14">
        <v>3</v>
      </c>
      <c r="D52" s="24"/>
      <c r="E52" s="24" t="str">
        <f>IF(F52="Non-credit",IF(D52="S","Pass",""),IF(_xlfn.IFNA(VLOOKUP(D52,Tables!$D$2:$E$11,2,FALSE),0)&gt;=VLOOKUP(VLOOKUP(F52,Tables!$A$2:$B$9,2,FALSE),Tables!$D$2:$E$11,2,FALSE),"Pass",""))</f>
        <v/>
      </c>
      <c r="F52" s="10" t="s">
        <v>138</v>
      </c>
      <c r="G52" s="10" t="s">
        <v>36</v>
      </c>
      <c r="H52" s="10"/>
      <c r="I52" s="10"/>
      <c r="J52" s="10"/>
      <c r="K52" s="26"/>
    </row>
    <row r="53" spans="1:11" x14ac:dyDescent="0.55000000000000004">
      <c r="A53" s="13" t="s">
        <v>75</v>
      </c>
      <c r="B53" s="11" t="s">
        <v>76</v>
      </c>
      <c r="C53" s="14">
        <v>3</v>
      </c>
      <c r="D53" s="24"/>
      <c r="E53" s="24" t="str">
        <f>IF(F53="Non-credit",IF(D53="S","Pass",""),IF(_xlfn.IFNA(VLOOKUP(D53,Tables!$D$2:$E$11,2,FALSE),0)&gt;=VLOOKUP(VLOOKUP(F53,Tables!$A$2:$B$9,2,FALSE),Tables!$D$2:$E$11,2,FALSE),"Pass",""))</f>
        <v/>
      </c>
      <c r="F53" s="10" t="s">
        <v>138</v>
      </c>
      <c r="G53" s="10" t="s">
        <v>36</v>
      </c>
      <c r="H53" s="10"/>
      <c r="I53" s="10"/>
      <c r="J53" s="10"/>
      <c r="K53" s="26"/>
    </row>
    <row r="54" spans="1:11" x14ac:dyDescent="0.55000000000000004">
      <c r="A54" s="13" t="s">
        <v>77</v>
      </c>
      <c r="B54" s="11" t="s">
        <v>78</v>
      </c>
      <c r="C54" s="14">
        <v>3</v>
      </c>
      <c r="D54" s="24"/>
      <c r="E54" s="24" t="str">
        <f>IF(F54="Non-credit",IF(D54="S","Pass",""),IF(_xlfn.IFNA(VLOOKUP(D54,Tables!$D$2:$E$11,2,FALSE),0)&gt;=VLOOKUP(VLOOKUP(F54,Tables!$A$2:$B$9,2,FALSE),Tables!$D$2:$E$11,2,FALSE),"Pass",""))</f>
        <v/>
      </c>
      <c r="F54" s="10" t="s">
        <v>138</v>
      </c>
      <c r="G54" s="10" t="s">
        <v>36</v>
      </c>
      <c r="H54" s="10"/>
      <c r="I54" s="10"/>
      <c r="J54" s="10"/>
      <c r="K54" s="26"/>
    </row>
    <row r="55" spans="1:11" x14ac:dyDescent="0.55000000000000004">
      <c r="A55" s="13" t="s">
        <v>79</v>
      </c>
      <c r="B55" s="11" t="s">
        <v>80</v>
      </c>
      <c r="C55" s="14">
        <v>3</v>
      </c>
      <c r="D55" s="24"/>
      <c r="E55" s="24" t="str">
        <f>IF(F55="Non-credit",IF(D55="S","Pass",""),IF(_xlfn.IFNA(VLOOKUP(D55,Tables!$D$2:$E$11,2,FALSE),0)&gt;=VLOOKUP(VLOOKUP(F55,Tables!$A$2:$B$9,2,FALSE),Tables!$D$2:$E$11,2,FALSE),"Pass",""))</f>
        <v/>
      </c>
      <c r="F55" s="10" t="s">
        <v>138</v>
      </c>
      <c r="G55" s="10" t="s">
        <v>36</v>
      </c>
      <c r="H55" s="10"/>
      <c r="I55" s="10"/>
      <c r="J55" s="10"/>
      <c r="K55" s="26"/>
    </row>
    <row r="56" spans="1:11" x14ac:dyDescent="0.55000000000000004">
      <c r="A56" s="13" t="s">
        <v>81</v>
      </c>
      <c r="B56" s="11" t="s">
        <v>82</v>
      </c>
      <c r="C56" s="14">
        <v>3</v>
      </c>
      <c r="D56" s="24"/>
      <c r="E56" s="24" t="str">
        <f>IF(F56="Non-credit",IF(D56="S","Pass",""),IF(_xlfn.IFNA(VLOOKUP(D56,Tables!$D$2:$E$11,2,FALSE),0)&gt;=VLOOKUP(VLOOKUP(F56,Tables!$A$2:$B$9,2,FALSE),Tables!$D$2:$E$11,2,FALSE),"Pass",""))</f>
        <v/>
      </c>
      <c r="F56" s="10" t="s">
        <v>137</v>
      </c>
      <c r="G56" s="10" t="s">
        <v>58</v>
      </c>
      <c r="H56" s="10"/>
      <c r="I56" s="10"/>
      <c r="J56" s="10"/>
      <c r="K56" s="26"/>
    </row>
    <row r="57" spans="1:11" x14ac:dyDescent="0.55000000000000004">
      <c r="A57" s="8"/>
      <c r="B57" s="9"/>
      <c r="C57" s="7">
        <v>18</v>
      </c>
      <c r="D57" s="10"/>
      <c r="E57" s="10"/>
      <c r="F57" s="10"/>
      <c r="G57" s="10"/>
      <c r="H57" s="10"/>
      <c r="I57" s="10"/>
      <c r="J57" s="10"/>
      <c r="K57" s="10"/>
    </row>
    <row r="58" spans="1:11" x14ac:dyDescent="0.55000000000000004">
      <c r="A58" s="3" t="s">
        <v>70</v>
      </c>
      <c r="B58" s="3" t="s">
        <v>23</v>
      </c>
      <c r="C58" s="12"/>
      <c r="D58" s="12"/>
      <c r="E58" s="12"/>
      <c r="F58" s="12"/>
      <c r="G58" s="12"/>
      <c r="H58" s="12"/>
      <c r="I58" s="12"/>
      <c r="J58" s="12"/>
      <c r="K58" s="12"/>
    </row>
    <row r="59" spans="1:11" x14ac:dyDescent="0.55000000000000004">
      <c r="A59" s="5" t="s">
        <v>4</v>
      </c>
      <c r="B59" s="6" t="s">
        <v>5</v>
      </c>
      <c r="C59" s="7" t="s">
        <v>6</v>
      </c>
      <c r="D59" s="7" t="s">
        <v>7</v>
      </c>
      <c r="E59" s="7"/>
      <c r="F59" s="7" t="s">
        <v>112</v>
      </c>
      <c r="G59" s="7" t="s">
        <v>108</v>
      </c>
      <c r="H59" s="7" t="s">
        <v>109</v>
      </c>
      <c r="I59" s="7" t="s">
        <v>110</v>
      </c>
      <c r="J59" s="7" t="s">
        <v>111</v>
      </c>
      <c r="K59" s="7" t="s">
        <v>8</v>
      </c>
    </row>
    <row r="60" spans="1:11" x14ac:dyDescent="0.55000000000000004">
      <c r="A60" s="13" t="s">
        <v>83</v>
      </c>
      <c r="B60" s="11" t="s">
        <v>84</v>
      </c>
      <c r="C60" s="14">
        <v>3</v>
      </c>
      <c r="D60" s="24"/>
      <c r="E60" s="24" t="str">
        <f>IF(F60="Non-credit",IF(D60="S","Pass",""),IF(_xlfn.IFNA(VLOOKUP(D60,Tables!$D$2:$E$11,2,FALSE),0)&gt;=VLOOKUP(VLOOKUP(F60,Tables!$A$2:$B$9,2,FALSE),Tables!$D$2:$E$11,2,FALSE),"Pass",""))</f>
        <v/>
      </c>
      <c r="F60" s="33" t="s">
        <v>138</v>
      </c>
      <c r="G60" s="33" t="s">
        <v>73</v>
      </c>
      <c r="H60" s="33"/>
      <c r="I60" s="33"/>
      <c r="J60" s="33"/>
      <c r="K60" s="32"/>
    </row>
    <row r="61" spans="1:11" x14ac:dyDescent="0.55000000000000004">
      <c r="A61" s="13" t="s">
        <v>85</v>
      </c>
      <c r="B61" s="11" t="s">
        <v>86</v>
      </c>
      <c r="C61" s="14">
        <v>3</v>
      </c>
      <c r="D61" s="24"/>
      <c r="E61" s="24" t="str">
        <f>IF(F61="Non-credit",IF(D61="S","Pass",""),IF(_xlfn.IFNA(VLOOKUP(D61,Tables!$D$2:$E$11,2,FALSE),0)&gt;=VLOOKUP(VLOOKUP(F61,Tables!$A$2:$B$9,2,FALSE),Tables!$D$2:$E$11,2,FALSE),"Pass",""))</f>
        <v/>
      </c>
      <c r="F61" s="33" t="s">
        <v>138</v>
      </c>
      <c r="G61" s="33" t="s">
        <v>77</v>
      </c>
      <c r="H61" s="33"/>
      <c r="I61" s="33"/>
      <c r="J61" s="33"/>
      <c r="K61" s="32"/>
    </row>
    <row r="62" spans="1:11" x14ac:dyDescent="0.55000000000000004">
      <c r="A62" s="13" t="s">
        <v>87</v>
      </c>
      <c r="B62" s="11" t="s">
        <v>88</v>
      </c>
      <c r="C62" s="14">
        <v>3</v>
      </c>
      <c r="D62" s="24"/>
      <c r="E62" s="24" t="str">
        <f>IF(F62="Non-credit",IF(D62="S","Pass",""),IF(_xlfn.IFNA(VLOOKUP(D62,Tables!$D$2:$E$11,2,FALSE),0)&gt;=VLOOKUP(VLOOKUP(F62,Tables!$A$2:$B$9,2,FALSE),Tables!$D$2:$E$11,2,FALSE),"Pass",""))</f>
        <v/>
      </c>
      <c r="F62" s="33" t="s">
        <v>138</v>
      </c>
      <c r="G62" s="33" t="s">
        <v>71</v>
      </c>
      <c r="H62" s="33"/>
      <c r="I62" s="33"/>
      <c r="J62" s="33"/>
      <c r="K62" s="32"/>
    </row>
    <row r="63" spans="1:11" x14ac:dyDescent="0.55000000000000004">
      <c r="A63" s="13" t="s">
        <v>89</v>
      </c>
      <c r="B63" s="11" t="s">
        <v>90</v>
      </c>
      <c r="C63" s="14">
        <v>3</v>
      </c>
      <c r="D63" s="24"/>
      <c r="E63" s="24" t="str">
        <f>IF(F63="Non-credit",IF(D63="S","Pass",""),IF(_xlfn.IFNA(VLOOKUP(D63,Tables!$D$2:$E$11,2,FALSE),0)&gt;=VLOOKUP(VLOOKUP(F63,Tables!$A$2:$B$9,2,FALSE),Tables!$D$2:$E$11,2,FALSE),"Pass",""))</f>
        <v/>
      </c>
      <c r="F63" s="33" t="s">
        <v>137</v>
      </c>
      <c r="G63" s="33" t="s">
        <v>40</v>
      </c>
      <c r="H63" s="33"/>
      <c r="I63" s="33"/>
      <c r="J63" s="33"/>
      <c r="K63" s="32"/>
    </row>
    <row r="64" spans="1:11" x14ac:dyDescent="0.55000000000000004">
      <c r="A64" s="13" t="s">
        <v>91</v>
      </c>
      <c r="B64" s="11" t="s">
        <v>92</v>
      </c>
      <c r="C64" s="14">
        <v>3</v>
      </c>
      <c r="D64" s="24"/>
      <c r="E64" s="24" t="str">
        <f>IF(F64="Non-credit",IF(D64="S","Pass",""),IF(_xlfn.IFNA(VLOOKUP(D64,Tables!$D$2:$E$11,2,FALSE),0)&gt;=VLOOKUP(VLOOKUP(F64,Tables!$A$2:$B$9,2,FALSE),Tables!$D$2:$E$11,2,FALSE),"Pass",""))</f>
        <v/>
      </c>
      <c r="F64" s="33" t="s">
        <v>137</v>
      </c>
      <c r="G64" s="33" t="s">
        <v>56</v>
      </c>
      <c r="H64" s="33"/>
      <c r="I64" s="33"/>
      <c r="J64" s="33"/>
      <c r="K64" s="32"/>
    </row>
    <row r="65" spans="1:11" x14ac:dyDescent="0.55000000000000004">
      <c r="A65" s="13" t="s">
        <v>93</v>
      </c>
      <c r="B65" s="11" t="s">
        <v>94</v>
      </c>
      <c r="C65" s="14">
        <v>3</v>
      </c>
      <c r="D65" s="24"/>
      <c r="E65" s="24" t="str">
        <f>IF(F65="Non-credit",IF(D65="S","Pass",""),IF(_xlfn.IFNA(VLOOKUP(D65,Tables!$D$2:$E$11,2,FALSE),0)&gt;=VLOOKUP(VLOOKUP(F65,Tables!$A$2:$B$9,2,FALSE),Tables!$D$2:$E$11,2,FALSE),"Pass",""))</f>
        <v/>
      </c>
      <c r="F65" s="33" t="s">
        <v>137</v>
      </c>
      <c r="G65" s="33" t="s">
        <v>34</v>
      </c>
      <c r="H65" s="33" t="s">
        <v>66</v>
      </c>
      <c r="I65" s="33"/>
      <c r="J65" s="33"/>
      <c r="K65" s="32"/>
    </row>
    <row r="66" spans="1:11" x14ac:dyDescent="0.55000000000000004">
      <c r="A66" s="13"/>
      <c r="B66" s="11"/>
      <c r="C66" s="15">
        <v>18</v>
      </c>
      <c r="D66" s="33"/>
      <c r="E66" s="33"/>
      <c r="F66" s="33"/>
      <c r="G66" s="33"/>
      <c r="H66" s="33"/>
      <c r="I66" s="33"/>
      <c r="J66" s="33"/>
      <c r="K66" s="33"/>
    </row>
    <row r="67" spans="1:11" x14ac:dyDescent="0.55000000000000004">
      <c r="A67" s="19"/>
      <c r="B67" s="20"/>
      <c r="C67" s="21"/>
      <c r="D67" s="18"/>
      <c r="E67" s="18"/>
      <c r="F67" s="18"/>
      <c r="G67" s="18"/>
      <c r="H67" s="18"/>
      <c r="I67" s="18"/>
      <c r="J67" s="18"/>
      <c r="K67" s="18"/>
    </row>
    <row r="68" spans="1:11" x14ac:dyDescent="0.55000000000000004">
      <c r="A68" s="3" t="s">
        <v>95</v>
      </c>
      <c r="B68" s="3" t="s">
        <v>3</v>
      </c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55000000000000004">
      <c r="A69" s="5" t="s">
        <v>4</v>
      </c>
      <c r="B69" s="6" t="s">
        <v>5</v>
      </c>
      <c r="C69" s="7" t="s">
        <v>6</v>
      </c>
      <c r="D69" s="7" t="s">
        <v>7</v>
      </c>
      <c r="E69" s="7"/>
      <c r="F69" s="7" t="s">
        <v>112</v>
      </c>
      <c r="G69" s="7" t="s">
        <v>108</v>
      </c>
      <c r="H69" s="7" t="s">
        <v>109</v>
      </c>
      <c r="I69" s="7" t="s">
        <v>110</v>
      </c>
      <c r="J69" s="7" t="s">
        <v>111</v>
      </c>
      <c r="K69" s="7" t="s">
        <v>8</v>
      </c>
    </row>
    <row r="70" spans="1:11" x14ac:dyDescent="0.55000000000000004">
      <c r="A70" s="13" t="s">
        <v>96</v>
      </c>
      <c r="B70" s="11" t="s">
        <v>97</v>
      </c>
      <c r="C70" s="14">
        <v>3</v>
      </c>
      <c r="D70" s="24"/>
      <c r="E70" s="24" t="str">
        <f>IF(F70="Non-credit",IF(D70="S","Pass",""),IF(_xlfn.IFNA(VLOOKUP(D70,Tables!$D$2:$E$11,2,FALSE),0)&gt;=VLOOKUP(VLOOKUP(F70,Tables!$A$2:$B$9,2,FALSE),Tables!$D$2:$E$11,2,FALSE),"Pass",""))</f>
        <v/>
      </c>
      <c r="F70" s="10" t="s">
        <v>138</v>
      </c>
      <c r="G70" s="10" t="s">
        <v>36</v>
      </c>
      <c r="H70" s="10"/>
      <c r="I70" s="10"/>
      <c r="J70" s="10"/>
      <c r="K70" s="26"/>
    </row>
    <row r="71" spans="1:11" x14ac:dyDescent="0.55000000000000004">
      <c r="A71" s="13" t="s">
        <v>98</v>
      </c>
      <c r="B71" s="11" t="s">
        <v>99</v>
      </c>
      <c r="C71" s="14">
        <v>3</v>
      </c>
      <c r="D71" s="24"/>
      <c r="E71" s="24" t="str">
        <f>IF(F71="Non-credit",IF(D71="S","Pass",""),IF(_xlfn.IFNA(VLOOKUP(D71,Tables!$D$2:$E$11,2,FALSE),0)&gt;=VLOOKUP(VLOOKUP(F71,Tables!$A$2:$B$9,2,FALSE),Tables!$D$2:$E$11,2,FALSE),"Pass",""))</f>
        <v/>
      </c>
      <c r="F71" s="10" t="s">
        <v>138</v>
      </c>
      <c r="G71" s="10" t="s">
        <v>79</v>
      </c>
      <c r="H71" s="10"/>
      <c r="I71" s="10"/>
      <c r="J71" s="10"/>
      <c r="K71" s="26"/>
    </row>
    <row r="72" spans="1:11" x14ac:dyDescent="0.55000000000000004">
      <c r="A72" s="13" t="s">
        <v>100</v>
      </c>
      <c r="B72" s="11" t="s">
        <v>101</v>
      </c>
      <c r="C72" s="14">
        <v>3</v>
      </c>
      <c r="D72" s="24"/>
      <c r="E72" s="24" t="str">
        <f>IF(F72="Non-credit",IF(D72="S","Pass",""),IF(_xlfn.IFNA(VLOOKUP(D72,Tables!$D$2:$E$11,2,FALSE),0)&gt;=VLOOKUP(VLOOKUP(F72,Tables!$A$2:$B$9,2,FALSE),Tables!$D$2:$E$11,2,FALSE),"Pass",""))</f>
        <v/>
      </c>
      <c r="F72" s="10" t="s">
        <v>138</v>
      </c>
      <c r="G72" s="10" t="s">
        <v>77</v>
      </c>
      <c r="H72" s="10"/>
      <c r="I72" s="10"/>
      <c r="J72" s="10"/>
      <c r="K72" s="26"/>
    </row>
    <row r="73" spans="1:11" x14ac:dyDescent="0.55000000000000004">
      <c r="A73" s="13" t="s">
        <v>102</v>
      </c>
      <c r="B73" s="11" t="s">
        <v>103</v>
      </c>
      <c r="C73" s="14">
        <v>3</v>
      </c>
      <c r="D73" s="24"/>
      <c r="E73" s="24" t="str">
        <f>IF(F73="Non-credit",IF(D73="S","Pass",""),IF(_xlfn.IFNA(VLOOKUP(D73,Tables!$D$2:$E$11,2,FALSE),0)&gt;=VLOOKUP(VLOOKUP(F73,Tables!$A$2:$B$9,2,FALSE),Tables!$D$2:$E$11,2,FALSE),"Pass",""))</f>
        <v/>
      </c>
      <c r="F73" s="10" t="s">
        <v>137</v>
      </c>
      <c r="G73" s="10" t="s">
        <v>81</v>
      </c>
      <c r="H73" s="10" t="s">
        <v>93</v>
      </c>
      <c r="I73" s="10" t="s">
        <v>89</v>
      </c>
      <c r="J73" s="10"/>
      <c r="K73" s="26"/>
    </row>
    <row r="74" spans="1:11" x14ac:dyDescent="0.55000000000000004">
      <c r="A74" s="25"/>
      <c r="B74" s="25" t="s">
        <v>133</v>
      </c>
      <c r="C74" s="14">
        <v>3</v>
      </c>
      <c r="D74" s="24"/>
      <c r="E74" s="24" t="str">
        <f>IF(F74="Non-credit",IF(D74="S","Pass",""),IF(_xlfn.IFNA(VLOOKUP(D74,Tables!$D$2:$E$11,2,FALSE),0)&gt;=VLOOKUP(VLOOKUP(F74,Tables!$A$2:$B$9,2,FALSE),Tables!$D$2:$E$11,2,FALSE),"Pass",""))</f>
        <v/>
      </c>
      <c r="F74" s="10" t="s">
        <v>139</v>
      </c>
      <c r="G74" s="26"/>
      <c r="H74" s="26"/>
      <c r="I74" s="26"/>
      <c r="J74" s="26"/>
      <c r="K74" s="26"/>
    </row>
    <row r="75" spans="1:11" x14ac:dyDescent="0.55000000000000004">
      <c r="A75" s="25"/>
      <c r="B75" s="25" t="s">
        <v>133</v>
      </c>
      <c r="C75" s="14">
        <v>3</v>
      </c>
      <c r="D75" s="24"/>
      <c r="E75" s="24" t="str">
        <f>IF(F75="Non-credit",IF(D75="S","Pass",""),IF(_xlfn.IFNA(VLOOKUP(D75,Tables!$D$2:$E$11,2,FALSE),0)&gt;=VLOOKUP(VLOOKUP(F75,Tables!$A$2:$B$9,2,FALSE),Tables!$D$2:$E$11,2,FALSE),"Pass",""))</f>
        <v/>
      </c>
      <c r="F75" s="10" t="s">
        <v>139</v>
      </c>
      <c r="G75" s="26"/>
      <c r="H75" s="26"/>
      <c r="I75" s="26"/>
      <c r="J75" s="26"/>
      <c r="K75" s="26"/>
    </row>
    <row r="76" spans="1:11" x14ac:dyDescent="0.55000000000000004">
      <c r="A76" s="13"/>
      <c r="B76" s="11"/>
      <c r="C76" s="15">
        <v>18</v>
      </c>
      <c r="D76" s="10"/>
      <c r="E76" s="10"/>
      <c r="F76" s="10"/>
      <c r="G76" s="10"/>
      <c r="H76" s="10"/>
      <c r="I76" s="10"/>
      <c r="J76" s="10"/>
      <c r="K76" s="10"/>
    </row>
    <row r="77" spans="1:11" x14ac:dyDescent="0.55000000000000004">
      <c r="A77" s="3" t="s">
        <v>95</v>
      </c>
      <c r="B77" s="3" t="s">
        <v>23</v>
      </c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55000000000000004">
      <c r="A78" s="5" t="s">
        <v>4</v>
      </c>
      <c r="B78" s="6" t="s">
        <v>5</v>
      </c>
      <c r="C78" s="7" t="s">
        <v>6</v>
      </c>
      <c r="D78" s="7" t="s">
        <v>7</v>
      </c>
      <c r="E78" s="7"/>
      <c r="F78" s="7" t="s">
        <v>112</v>
      </c>
      <c r="G78" s="7" t="s">
        <v>108</v>
      </c>
      <c r="H78" s="7" t="s">
        <v>109</v>
      </c>
      <c r="I78" s="7" t="s">
        <v>110</v>
      </c>
      <c r="J78" s="7" t="s">
        <v>111</v>
      </c>
      <c r="K78" s="7" t="s">
        <v>8</v>
      </c>
    </row>
    <row r="79" spans="1:11" x14ac:dyDescent="0.55000000000000004">
      <c r="A79" s="13" t="s">
        <v>104</v>
      </c>
      <c r="B79" s="11" t="s">
        <v>105</v>
      </c>
      <c r="C79" s="14">
        <v>3</v>
      </c>
      <c r="D79" s="24"/>
      <c r="E79" s="24" t="str">
        <f>IF(F79="Non-credit",IF(D79="S","Pass",""),IF(_xlfn.IFNA(VLOOKUP(D79,Tables!$D$2:$E$11,2,FALSE),0)&gt;=VLOOKUP(VLOOKUP(F79,Tables!$A$2:$B$9,2,FALSE),Tables!$D$2:$E$11,2,FALSE),"Pass",""))</f>
        <v/>
      </c>
      <c r="F79" s="33" t="s">
        <v>138</v>
      </c>
      <c r="G79" s="33" t="s">
        <v>96</v>
      </c>
      <c r="H79" s="33"/>
      <c r="I79" s="33"/>
      <c r="J79" s="33"/>
      <c r="K79" s="32"/>
    </row>
    <row r="80" spans="1:11" x14ac:dyDescent="0.55000000000000004">
      <c r="A80" s="13" t="s">
        <v>106</v>
      </c>
      <c r="B80" s="11" t="s">
        <v>107</v>
      </c>
      <c r="C80" s="14">
        <v>3</v>
      </c>
      <c r="D80" s="24"/>
      <c r="E80" s="24" t="str">
        <f>IF(F80="Non-credit",IF(D80="S","Pass",""),IF(_xlfn.IFNA(VLOOKUP(D80,Tables!$D$2:$E$11,2,FALSE),0)&gt;=VLOOKUP(VLOOKUP(F80,Tables!$A$2:$B$9,2,FALSE),Tables!$D$2:$E$11,2,FALSE),"Pass",""))</f>
        <v/>
      </c>
      <c r="F80" s="33" t="s">
        <v>138</v>
      </c>
      <c r="G80" s="33" t="s">
        <v>83</v>
      </c>
      <c r="H80" s="33" t="s">
        <v>87</v>
      </c>
      <c r="I80" s="33" t="s">
        <v>96</v>
      </c>
      <c r="J80" s="33"/>
      <c r="K80" s="32"/>
    </row>
    <row r="81" spans="1:11" x14ac:dyDescent="0.55000000000000004">
      <c r="A81" s="25"/>
      <c r="B81" s="25" t="s">
        <v>133</v>
      </c>
      <c r="C81" s="14">
        <v>3</v>
      </c>
      <c r="D81" s="24"/>
      <c r="E81" s="24" t="str">
        <f>IF(F81="Non-credit",IF(D81="S","Pass",""),IF(_xlfn.IFNA(VLOOKUP(D81,Tables!$D$2:$E$11,2,FALSE),0)&gt;=VLOOKUP(VLOOKUP(F81,Tables!$A$2:$B$9,2,FALSE),Tables!$D$2:$E$11,2,FALSE),"Pass",""))</f>
        <v/>
      </c>
      <c r="F81" s="10" t="s">
        <v>139</v>
      </c>
      <c r="G81" s="32"/>
      <c r="H81" s="32"/>
      <c r="I81" s="32"/>
      <c r="J81" s="32"/>
      <c r="K81" s="32"/>
    </row>
    <row r="82" spans="1:11" x14ac:dyDescent="0.55000000000000004">
      <c r="A82" s="25"/>
      <c r="B82" s="25" t="s">
        <v>113</v>
      </c>
      <c r="C82" s="14">
        <v>3</v>
      </c>
      <c r="D82" s="24"/>
      <c r="E82" s="24" t="str">
        <f>IF(F82="Non-credit",IF(D82="S","Pass",""),IF(_xlfn.IFNA(VLOOKUP(D82,Tables!$D$2:$E$11,2,FALSE),0)&gt;=VLOOKUP(VLOOKUP(F82,Tables!$A$2:$B$9,2,FALSE),Tables!$D$2:$E$11,2,FALSE),"Pass",""))</f>
        <v/>
      </c>
      <c r="F82" s="33" t="s">
        <v>113</v>
      </c>
      <c r="G82" s="32"/>
      <c r="H82" s="32"/>
      <c r="I82" s="32"/>
      <c r="J82" s="32"/>
      <c r="K82" s="32"/>
    </row>
    <row r="83" spans="1:11" x14ac:dyDescent="0.55000000000000004">
      <c r="A83" s="25"/>
      <c r="B83" s="25" t="s">
        <v>113</v>
      </c>
      <c r="C83" s="14">
        <v>3</v>
      </c>
      <c r="D83" s="24"/>
      <c r="E83" s="24" t="str">
        <f>IF(F83="Non-credit",IF(D83="S","Pass",""),IF(_xlfn.IFNA(VLOOKUP(D83,Tables!$D$2:$E$11,2,FALSE),0)&gt;=VLOOKUP(VLOOKUP(F83,Tables!$A$2:$B$9,2,FALSE),Tables!$D$2:$E$11,2,FALSE),"Pass",""))</f>
        <v/>
      </c>
      <c r="F83" s="33" t="s">
        <v>113</v>
      </c>
      <c r="G83" s="32"/>
      <c r="H83" s="32"/>
      <c r="I83" s="32"/>
      <c r="J83" s="32"/>
      <c r="K83" s="32"/>
    </row>
    <row r="84" spans="1:11" x14ac:dyDescent="0.55000000000000004">
      <c r="A84" s="13"/>
      <c r="B84" s="11"/>
      <c r="C84" s="15">
        <v>15</v>
      </c>
      <c r="D84" s="33"/>
      <c r="E84" s="33"/>
      <c r="F84" s="33"/>
      <c r="G84" s="33"/>
      <c r="H84" s="33"/>
      <c r="I84" s="33"/>
      <c r="J84" s="33"/>
      <c r="K84" s="33"/>
    </row>
    <row r="85" spans="1:11" x14ac:dyDescent="0.55000000000000004">
      <c r="B85" s="37" t="s">
        <v>140</v>
      </c>
      <c r="C85" s="7">
        <f>SUMIF(C8:C84,"&gt;3")</f>
        <v>142</v>
      </c>
      <c r="D85" s="38"/>
      <c r="E85" s="38"/>
      <c r="F85" s="38"/>
      <c r="G85" s="38"/>
      <c r="H85" s="38"/>
      <c r="I85" s="38"/>
      <c r="J85" s="38"/>
      <c r="K85" s="38"/>
    </row>
    <row r="86" spans="1:11" x14ac:dyDescent="0.55000000000000004">
      <c r="B86" s="29" t="s">
        <v>142</v>
      </c>
      <c r="C86" s="12">
        <f>SUMIF(E8:E83,$E$7,C8:C83)</f>
        <v>0</v>
      </c>
      <c r="D86" s="38"/>
      <c r="E86" s="38"/>
      <c r="F86" s="38"/>
      <c r="G86" s="38"/>
      <c r="H86" s="38"/>
      <c r="I86" s="38"/>
      <c r="J86" s="38"/>
      <c r="K86" s="38"/>
    </row>
    <row r="87" spans="1:11" x14ac:dyDescent="0.55000000000000004">
      <c r="C87" s="38"/>
      <c r="D87" s="38"/>
      <c r="E87" s="38"/>
      <c r="F87" s="38"/>
      <c r="G87" s="38"/>
      <c r="H87" s="38"/>
      <c r="I87" s="38"/>
      <c r="J87" s="38"/>
      <c r="K87" s="38"/>
    </row>
    <row r="88" spans="1:11" x14ac:dyDescent="0.55000000000000004">
      <c r="C88" s="38"/>
      <c r="D88" s="38"/>
      <c r="E88" s="38"/>
      <c r="F88" s="38"/>
      <c r="G88" s="38"/>
      <c r="H88" s="38"/>
      <c r="I88" s="38"/>
      <c r="J88" s="38"/>
      <c r="K88" s="38"/>
    </row>
    <row r="89" spans="1:11" x14ac:dyDescent="0.55000000000000004">
      <c r="C89" s="38"/>
      <c r="D89" s="38"/>
      <c r="E89" s="38"/>
      <c r="F89" s="38"/>
      <c r="G89" s="38"/>
      <c r="H89" s="38"/>
      <c r="I89" s="38"/>
      <c r="J89" s="38"/>
      <c r="K89" s="38"/>
    </row>
    <row r="90" spans="1:11" x14ac:dyDescent="0.55000000000000004">
      <c r="C90" s="38"/>
      <c r="D90" s="38"/>
      <c r="E90" s="38"/>
      <c r="F90" s="38"/>
      <c r="G90" s="38"/>
      <c r="H90" s="38"/>
      <c r="I90" s="38"/>
      <c r="J90" s="38"/>
      <c r="K90" s="38"/>
    </row>
    <row r="91" spans="1:11" x14ac:dyDescent="0.55000000000000004">
      <c r="C91" s="38"/>
      <c r="D91" s="38"/>
      <c r="E91" s="38"/>
      <c r="F91" s="38"/>
      <c r="G91" s="38"/>
      <c r="H91" s="38"/>
      <c r="I91" s="38"/>
      <c r="J91" s="38"/>
      <c r="K91" s="38"/>
    </row>
    <row r="92" spans="1:11" x14ac:dyDescent="0.55000000000000004">
      <c r="C92" s="38"/>
      <c r="D92" s="38"/>
      <c r="E92" s="38"/>
      <c r="F92" s="38"/>
      <c r="G92" s="38"/>
      <c r="H92" s="38"/>
      <c r="I92" s="38"/>
      <c r="J92" s="38"/>
      <c r="K92" s="38"/>
    </row>
    <row r="93" spans="1:11" x14ac:dyDescent="0.55000000000000004">
      <c r="C93" s="38"/>
      <c r="D93" s="38"/>
      <c r="E93" s="38"/>
      <c r="F93" s="38"/>
      <c r="G93" s="38"/>
      <c r="H93" s="38"/>
      <c r="I93" s="38"/>
      <c r="J93" s="38"/>
      <c r="K93" s="38"/>
    </row>
    <row r="94" spans="1:11" x14ac:dyDescent="0.55000000000000004">
      <c r="C94" s="38"/>
      <c r="D94" s="38"/>
      <c r="E94" s="38"/>
      <c r="F94" s="38"/>
      <c r="G94" s="38"/>
      <c r="H94" s="38"/>
      <c r="I94" s="38"/>
      <c r="J94" s="38"/>
      <c r="K94" s="38"/>
    </row>
    <row r="95" spans="1:11" x14ac:dyDescent="0.55000000000000004">
      <c r="C95" s="38"/>
      <c r="D95" s="38"/>
      <c r="E95" s="38"/>
      <c r="F95" s="38"/>
      <c r="G95" s="38"/>
      <c r="H95" s="38"/>
      <c r="I95" s="38"/>
      <c r="J95" s="38"/>
      <c r="K95" s="38"/>
    </row>
    <row r="96" spans="1:11" x14ac:dyDescent="0.55000000000000004">
      <c r="C96" s="38"/>
      <c r="D96" s="38"/>
      <c r="E96" s="38"/>
      <c r="F96" s="38"/>
      <c r="G96" s="38"/>
      <c r="H96" s="38"/>
      <c r="I96" s="38"/>
      <c r="J96" s="38"/>
      <c r="K96" s="38"/>
    </row>
    <row r="97" spans="3:11" x14ac:dyDescent="0.55000000000000004">
      <c r="C97" s="38"/>
      <c r="D97" s="38"/>
      <c r="E97" s="38"/>
      <c r="F97" s="38"/>
      <c r="G97" s="38"/>
      <c r="H97" s="38"/>
      <c r="I97" s="38"/>
      <c r="J97" s="38"/>
      <c r="K97" s="38"/>
    </row>
    <row r="98" spans="3:11" x14ac:dyDescent="0.55000000000000004">
      <c r="C98" s="38"/>
      <c r="D98" s="38"/>
      <c r="E98" s="38"/>
      <c r="F98" s="38"/>
      <c r="G98" s="38"/>
      <c r="H98" s="38"/>
      <c r="I98" s="38"/>
      <c r="J98" s="38"/>
      <c r="K98" s="38"/>
    </row>
    <row r="99" spans="3:11" x14ac:dyDescent="0.55000000000000004">
      <c r="C99" s="38"/>
      <c r="D99" s="38"/>
      <c r="E99" s="38"/>
      <c r="F99" s="38"/>
      <c r="G99" s="38"/>
      <c r="H99" s="38"/>
      <c r="I99" s="38"/>
      <c r="J99" s="38"/>
      <c r="K99" s="38"/>
    </row>
    <row r="100" spans="3:11" x14ac:dyDescent="0.55000000000000004">
      <c r="C100" s="38"/>
      <c r="D100" s="38"/>
      <c r="E100" s="38"/>
      <c r="F100" s="38"/>
      <c r="G100" s="38"/>
      <c r="H100" s="38"/>
      <c r="I100" s="38"/>
      <c r="J100" s="38"/>
      <c r="K100" s="38"/>
    </row>
    <row r="101" spans="3:11" x14ac:dyDescent="0.55000000000000004">
      <c r="C101" s="38"/>
      <c r="D101" s="38"/>
      <c r="E101" s="38"/>
      <c r="F101" s="38"/>
      <c r="G101" s="38"/>
      <c r="H101" s="38"/>
      <c r="I101" s="38"/>
      <c r="J101" s="38"/>
      <c r="K101" s="38"/>
    </row>
    <row r="102" spans="3:11" x14ac:dyDescent="0.55000000000000004">
      <c r="C102" s="38"/>
      <c r="D102" s="38"/>
      <c r="E102" s="38"/>
      <c r="F102" s="38"/>
      <c r="G102" s="38"/>
      <c r="H102" s="38"/>
      <c r="I102" s="38"/>
      <c r="J102" s="38"/>
      <c r="K102" s="38"/>
    </row>
    <row r="103" spans="3:11" x14ac:dyDescent="0.55000000000000004">
      <c r="C103" s="38"/>
      <c r="D103" s="38"/>
      <c r="E103" s="38"/>
      <c r="F103" s="38"/>
      <c r="G103" s="38"/>
      <c r="H103" s="38"/>
      <c r="I103" s="38"/>
      <c r="J103" s="38"/>
      <c r="K103" s="38"/>
    </row>
    <row r="104" spans="3:11" x14ac:dyDescent="0.55000000000000004">
      <c r="C104" s="38"/>
      <c r="D104" s="38"/>
      <c r="E104" s="38"/>
      <c r="F104" s="38"/>
      <c r="G104" s="38"/>
      <c r="H104" s="38"/>
      <c r="I104" s="38"/>
      <c r="J104" s="38"/>
      <c r="K104" s="38"/>
    </row>
    <row r="105" spans="3:11" x14ac:dyDescent="0.55000000000000004">
      <c r="C105" s="38"/>
      <c r="D105" s="38"/>
      <c r="E105" s="38"/>
      <c r="F105" s="38"/>
      <c r="G105" s="38"/>
      <c r="H105" s="38"/>
      <c r="I105" s="38"/>
      <c r="J105" s="38"/>
      <c r="K105" s="38"/>
    </row>
    <row r="106" spans="3:11" x14ac:dyDescent="0.55000000000000004">
      <c r="C106" s="38"/>
      <c r="D106" s="38"/>
      <c r="E106" s="38"/>
      <c r="F106" s="38"/>
      <c r="G106" s="38"/>
      <c r="H106" s="38"/>
      <c r="I106" s="38"/>
      <c r="J106" s="38"/>
      <c r="K106" s="38"/>
    </row>
    <row r="107" spans="3:11" x14ac:dyDescent="0.55000000000000004">
      <c r="C107" s="38"/>
      <c r="D107" s="38"/>
      <c r="E107" s="38"/>
      <c r="F107" s="38"/>
      <c r="G107" s="38"/>
      <c r="H107" s="38"/>
      <c r="I107" s="38"/>
      <c r="J107" s="38"/>
      <c r="K107" s="38"/>
    </row>
    <row r="108" spans="3:11" x14ac:dyDescent="0.55000000000000004">
      <c r="C108" s="38"/>
      <c r="D108" s="38"/>
      <c r="E108" s="38"/>
      <c r="F108" s="38"/>
      <c r="G108" s="38"/>
      <c r="H108" s="38"/>
      <c r="I108" s="38"/>
      <c r="J108" s="38"/>
      <c r="K108" s="38"/>
    </row>
    <row r="109" spans="3:11" x14ac:dyDescent="0.55000000000000004">
      <c r="C109" s="38"/>
      <c r="D109" s="38"/>
      <c r="E109" s="38"/>
      <c r="F109" s="38"/>
      <c r="G109" s="38"/>
      <c r="H109" s="38"/>
      <c r="I109" s="38"/>
      <c r="J109" s="38"/>
      <c r="K109" s="38"/>
    </row>
    <row r="110" spans="3:11" x14ac:dyDescent="0.55000000000000004">
      <c r="C110" s="38"/>
      <c r="D110" s="38"/>
      <c r="E110" s="38"/>
      <c r="F110" s="38"/>
      <c r="G110" s="38"/>
      <c r="H110" s="38"/>
      <c r="I110" s="38"/>
      <c r="J110" s="38"/>
      <c r="K110" s="38"/>
    </row>
    <row r="111" spans="3:11" x14ac:dyDescent="0.55000000000000004">
      <c r="C111" s="38"/>
      <c r="D111" s="38"/>
      <c r="E111" s="38"/>
      <c r="F111" s="38"/>
      <c r="G111" s="38"/>
      <c r="H111" s="38"/>
      <c r="I111" s="38"/>
      <c r="J111" s="38"/>
      <c r="K111" s="38"/>
    </row>
    <row r="112" spans="3:11" x14ac:dyDescent="0.55000000000000004">
      <c r="C112" s="38"/>
      <c r="D112" s="38"/>
      <c r="E112" s="38"/>
      <c r="F112" s="38"/>
      <c r="G112" s="38"/>
      <c r="H112" s="38"/>
      <c r="I112" s="38"/>
      <c r="J112" s="38"/>
      <c r="K112" s="38"/>
    </row>
    <row r="113" spans="3:11" x14ac:dyDescent="0.55000000000000004">
      <c r="C113" s="38"/>
      <c r="D113" s="38"/>
      <c r="E113" s="38"/>
      <c r="F113" s="38"/>
      <c r="G113" s="38"/>
      <c r="H113" s="38"/>
      <c r="I113" s="38"/>
      <c r="J113" s="38"/>
      <c r="K113" s="38"/>
    </row>
    <row r="114" spans="3:11" x14ac:dyDescent="0.55000000000000004">
      <c r="C114" s="38"/>
      <c r="D114" s="38"/>
      <c r="E114" s="38"/>
      <c r="F114" s="38"/>
      <c r="G114" s="38"/>
      <c r="H114" s="38"/>
      <c r="I114" s="38"/>
      <c r="J114" s="38"/>
      <c r="K114" s="38"/>
    </row>
    <row r="115" spans="3:11" x14ac:dyDescent="0.55000000000000004">
      <c r="C115" s="38"/>
      <c r="D115" s="38"/>
      <c r="E115" s="38"/>
      <c r="F115" s="38"/>
      <c r="G115" s="38"/>
      <c r="H115" s="38"/>
      <c r="I115" s="38"/>
      <c r="J115" s="38"/>
      <c r="K115" s="38"/>
    </row>
    <row r="116" spans="3:11" x14ac:dyDescent="0.55000000000000004">
      <c r="C116" s="38"/>
      <c r="D116" s="38"/>
      <c r="E116" s="38"/>
      <c r="F116" s="38"/>
      <c r="G116" s="38"/>
      <c r="H116" s="38"/>
      <c r="I116" s="38"/>
      <c r="J116" s="38"/>
      <c r="K116" s="38"/>
    </row>
    <row r="117" spans="3:11" x14ac:dyDescent="0.55000000000000004">
      <c r="C117" s="38"/>
      <c r="D117" s="38"/>
      <c r="E117" s="38"/>
      <c r="F117" s="38"/>
      <c r="G117" s="38"/>
      <c r="H117" s="38"/>
      <c r="I117" s="38"/>
      <c r="J117" s="38"/>
      <c r="K117" s="38"/>
    </row>
    <row r="118" spans="3:11" x14ac:dyDescent="0.55000000000000004">
      <c r="C118" s="38"/>
      <c r="D118" s="38"/>
      <c r="E118" s="38"/>
      <c r="F118" s="38"/>
      <c r="G118" s="38"/>
      <c r="H118" s="38"/>
      <c r="I118" s="38"/>
      <c r="J118" s="38"/>
      <c r="K118" s="38"/>
    </row>
    <row r="119" spans="3:11" x14ac:dyDescent="0.55000000000000004">
      <c r="C119" s="38"/>
      <c r="D119" s="38"/>
      <c r="E119" s="38"/>
      <c r="F119" s="38"/>
      <c r="G119" s="38"/>
      <c r="H119" s="38"/>
      <c r="I119" s="38"/>
      <c r="J119" s="38"/>
      <c r="K119" s="38"/>
    </row>
    <row r="120" spans="3:11" x14ac:dyDescent="0.55000000000000004">
      <c r="C120" s="38"/>
      <c r="D120" s="38"/>
      <c r="E120" s="38"/>
      <c r="F120" s="38"/>
      <c r="G120" s="38"/>
      <c r="H120" s="38"/>
      <c r="I120" s="38"/>
      <c r="J120" s="38"/>
      <c r="K120" s="38"/>
    </row>
    <row r="121" spans="3:11" x14ac:dyDescent="0.55000000000000004">
      <c r="C121" s="38"/>
      <c r="D121" s="38"/>
      <c r="E121" s="38"/>
      <c r="F121" s="38"/>
      <c r="G121" s="38"/>
      <c r="H121" s="38"/>
      <c r="I121" s="38"/>
      <c r="J121" s="38"/>
      <c r="K121" s="38"/>
    </row>
    <row r="122" spans="3:11" x14ac:dyDescent="0.55000000000000004">
      <c r="C122" s="38"/>
      <c r="D122" s="38"/>
      <c r="E122" s="38"/>
      <c r="F122" s="38"/>
      <c r="G122" s="38"/>
      <c r="H122" s="38"/>
      <c r="I122" s="38"/>
      <c r="J122" s="38"/>
      <c r="K122" s="38"/>
    </row>
    <row r="123" spans="3:11" x14ac:dyDescent="0.55000000000000004">
      <c r="C123" s="38"/>
      <c r="D123" s="38"/>
      <c r="E123" s="38"/>
      <c r="F123" s="38"/>
      <c r="G123" s="38"/>
      <c r="H123" s="38"/>
      <c r="I123" s="38"/>
      <c r="J123" s="38"/>
      <c r="K123" s="38"/>
    </row>
    <row r="124" spans="3:11" x14ac:dyDescent="0.55000000000000004">
      <c r="C124" s="38"/>
      <c r="D124" s="38"/>
      <c r="E124" s="38"/>
      <c r="F124" s="38"/>
      <c r="G124" s="38"/>
      <c r="H124" s="38"/>
      <c r="I124" s="38"/>
      <c r="J124" s="38"/>
      <c r="K124" s="38"/>
    </row>
    <row r="125" spans="3:11" x14ac:dyDescent="0.55000000000000004">
      <c r="C125" s="38"/>
      <c r="D125" s="38"/>
      <c r="E125" s="38"/>
      <c r="F125" s="38"/>
      <c r="G125" s="38"/>
      <c r="H125" s="38"/>
      <c r="I125" s="38"/>
      <c r="J125" s="38"/>
      <c r="K125" s="38"/>
    </row>
    <row r="126" spans="3:11" x14ac:dyDescent="0.55000000000000004">
      <c r="C126" s="38"/>
      <c r="D126" s="38"/>
      <c r="E126" s="38"/>
      <c r="F126" s="38"/>
      <c r="G126" s="38"/>
      <c r="H126" s="38"/>
      <c r="I126" s="38"/>
      <c r="J126" s="38"/>
      <c r="K126" s="38"/>
    </row>
    <row r="127" spans="3:11" x14ac:dyDescent="0.55000000000000004">
      <c r="C127" s="38"/>
      <c r="D127" s="38"/>
      <c r="E127" s="38"/>
      <c r="F127" s="38"/>
      <c r="G127" s="38"/>
      <c r="H127" s="38"/>
      <c r="I127" s="38"/>
      <c r="J127" s="38"/>
      <c r="K127" s="38"/>
    </row>
    <row r="128" spans="3:11" x14ac:dyDescent="0.55000000000000004">
      <c r="C128" s="38"/>
      <c r="D128" s="38"/>
      <c r="E128" s="38"/>
      <c r="F128" s="38"/>
      <c r="G128" s="38"/>
      <c r="H128" s="38"/>
      <c r="I128" s="38"/>
      <c r="J128" s="38"/>
      <c r="K128" s="38"/>
    </row>
    <row r="129" spans="3:11" x14ac:dyDescent="0.55000000000000004">
      <c r="C129" s="38"/>
      <c r="D129" s="38"/>
      <c r="E129" s="38"/>
      <c r="F129" s="38"/>
      <c r="G129" s="38"/>
      <c r="H129" s="38"/>
      <c r="I129" s="38"/>
      <c r="J129" s="38"/>
      <c r="K129" s="38"/>
    </row>
    <row r="130" spans="3:11" x14ac:dyDescent="0.55000000000000004">
      <c r="C130" s="38"/>
      <c r="D130" s="38"/>
      <c r="E130" s="38"/>
      <c r="F130" s="38"/>
      <c r="G130" s="38"/>
      <c r="H130" s="38"/>
      <c r="I130" s="38"/>
      <c r="J130" s="38"/>
      <c r="K130" s="38"/>
    </row>
    <row r="131" spans="3:11" x14ac:dyDescent="0.55000000000000004">
      <c r="C131" s="38"/>
      <c r="D131" s="38"/>
      <c r="E131" s="38"/>
      <c r="F131" s="38"/>
      <c r="G131" s="38"/>
      <c r="H131" s="38"/>
      <c r="I131" s="38"/>
      <c r="J131" s="38"/>
      <c r="K131" s="38"/>
    </row>
    <row r="132" spans="3:11" x14ac:dyDescent="0.55000000000000004">
      <c r="C132" s="38"/>
      <c r="D132" s="38"/>
      <c r="E132" s="38"/>
      <c r="F132" s="38"/>
      <c r="G132" s="38"/>
      <c r="H132" s="38"/>
      <c r="I132" s="38"/>
      <c r="J132" s="38"/>
      <c r="K132" s="38"/>
    </row>
    <row r="133" spans="3:11" x14ac:dyDescent="0.55000000000000004">
      <c r="C133" s="38"/>
      <c r="D133" s="38"/>
      <c r="E133" s="38"/>
      <c r="F133" s="38"/>
      <c r="G133" s="38"/>
      <c r="H133" s="38"/>
      <c r="I133" s="38"/>
      <c r="J133" s="38"/>
      <c r="K133" s="38"/>
    </row>
    <row r="134" spans="3:11" x14ac:dyDescent="0.55000000000000004">
      <c r="C134" s="38"/>
      <c r="D134" s="38"/>
      <c r="E134" s="38"/>
      <c r="F134" s="38"/>
      <c r="G134" s="38"/>
      <c r="H134" s="38"/>
      <c r="I134" s="38"/>
      <c r="J134" s="38"/>
      <c r="K134" s="38"/>
    </row>
    <row r="135" spans="3:11" x14ac:dyDescent="0.55000000000000004">
      <c r="C135" s="38"/>
      <c r="D135" s="38"/>
      <c r="E135" s="38"/>
      <c r="F135" s="38"/>
      <c r="G135" s="38"/>
      <c r="H135" s="38"/>
      <c r="I135" s="38"/>
      <c r="J135" s="38"/>
      <c r="K135" s="38"/>
    </row>
    <row r="136" spans="3:11" x14ac:dyDescent="0.55000000000000004">
      <c r="C136" s="38"/>
      <c r="D136" s="38"/>
      <c r="E136" s="38"/>
      <c r="F136" s="38"/>
      <c r="G136" s="38"/>
      <c r="H136" s="38"/>
      <c r="I136" s="38"/>
      <c r="J136" s="38"/>
      <c r="K136" s="38"/>
    </row>
    <row r="137" spans="3:11" x14ac:dyDescent="0.55000000000000004">
      <c r="C137" s="38"/>
      <c r="D137" s="38"/>
      <c r="E137" s="38"/>
      <c r="F137" s="38"/>
      <c r="G137" s="38"/>
      <c r="H137" s="38"/>
      <c r="I137" s="38"/>
      <c r="J137" s="38"/>
      <c r="K137" s="38"/>
    </row>
    <row r="138" spans="3:11" x14ac:dyDescent="0.55000000000000004">
      <c r="C138" s="38"/>
      <c r="D138" s="38"/>
      <c r="E138" s="38"/>
      <c r="F138" s="38"/>
      <c r="G138" s="38"/>
      <c r="H138" s="38"/>
      <c r="I138" s="38"/>
      <c r="J138" s="38"/>
      <c r="K138" s="38"/>
    </row>
    <row r="139" spans="3:11" x14ac:dyDescent="0.55000000000000004">
      <c r="C139" s="38"/>
      <c r="D139" s="38"/>
      <c r="E139" s="38"/>
      <c r="F139" s="38"/>
      <c r="G139" s="38"/>
      <c r="H139" s="38"/>
      <c r="I139" s="38"/>
      <c r="J139" s="38"/>
      <c r="K139" s="38"/>
    </row>
    <row r="140" spans="3:11" x14ac:dyDescent="0.55000000000000004">
      <c r="C140" s="38"/>
      <c r="D140" s="38"/>
      <c r="E140" s="38"/>
      <c r="F140" s="38"/>
      <c r="G140" s="38"/>
      <c r="H140" s="38"/>
      <c r="I140" s="38"/>
      <c r="J140" s="38"/>
      <c r="K140" s="38"/>
    </row>
    <row r="141" spans="3:11" x14ac:dyDescent="0.55000000000000004">
      <c r="C141" s="38"/>
      <c r="D141" s="38"/>
      <c r="E141" s="38"/>
      <c r="F141" s="38"/>
      <c r="G141" s="38"/>
      <c r="H141" s="38"/>
      <c r="I141" s="38"/>
      <c r="J141" s="38"/>
      <c r="K141" s="38"/>
    </row>
    <row r="142" spans="3:11" x14ac:dyDescent="0.55000000000000004">
      <c r="C142" s="38"/>
      <c r="D142" s="38"/>
      <c r="E142" s="38"/>
      <c r="F142" s="38"/>
      <c r="G142" s="38"/>
      <c r="H142" s="38"/>
      <c r="I142" s="38"/>
      <c r="J142" s="38"/>
      <c r="K142" s="38"/>
    </row>
    <row r="143" spans="3:11" x14ac:dyDescent="0.55000000000000004">
      <c r="C143" s="38"/>
      <c r="D143" s="38"/>
      <c r="E143" s="38"/>
      <c r="F143" s="38"/>
      <c r="G143" s="38"/>
      <c r="H143" s="38"/>
      <c r="I143" s="38"/>
      <c r="J143" s="38"/>
      <c r="K143" s="38"/>
    </row>
    <row r="144" spans="3:11" x14ac:dyDescent="0.55000000000000004">
      <c r="C144" s="38"/>
      <c r="D144" s="38"/>
      <c r="E144" s="38"/>
      <c r="F144" s="38"/>
      <c r="G144" s="38"/>
      <c r="H144" s="38"/>
      <c r="I144" s="38"/>
      <c r="J144" s="38"/>
      <c r="K144" s="38"/>
    </row>
    <row r="145" spans="3:11" x14ac:dyDescent="0.55000000000000004">
      <c r="C145" s="38"/>
      <c r="D145" s="38"/>
      <c r="E145" s="38"/>
      <c r="F145" s="38"/>
      <c r="G145" s="38"/>
      <c r="H145" s="38"/>
      <c r="I145" s="38"/>
      <c r="J145" s="38"/>
      <c r="K145" s="38"/>
    </row>
    <row r="146" spans="3:11" x14ac:dyDescent="0.55000000000000004">
      <c r="C146" s="38"/>
      <c r="D146" s="38"/>
      <c r="E146" s="38"/>
      <c r="F146" s="38"/>
      <c r="G146" s="38"/>
      <c r="H146" s="38"/>
      <c r="I146" s="38"/>
      <c r="J146" s="38"/>
      <c r="K146" s="38"/>
    </row>
    <row r="147" spans="3:11" x14ac:dyDescent="0.55000000000000004">
      <c r="C147" s="38"/>
      <c r="D147" s="38"/>
      <c r="E147" s="38"/>
      <c r="F147" s="38"/>
      <c r="G147" s="38"/>
      <c r="H147" s="38"/>
      <c r="I147" s="38"/>
      <c r="J147" s="38"/>
      <c r="K147" s="38"/>
    </row>
    <row r="148" spans="3:11" x14ac:dyDescent="0.55000000000000004">
      <c r="C148" s="38"/>
      <c r="D148" s="38"/>
      <c r="E148" s="38"/>
      <c r="F148" s="38"/>
      <c r="G148" s="38"/>
      <c r="H148" s="38"/>
      <c r="I148" s="38"/>
      <c r="J148" s="38"/>
      <c r="K148" s="38"/>
    </row>
    <row r="149" spans="3:11" x14ac:dyDescent="0.55000000000000004">
      <c r="C149" s="38"/>
      <c r="D149" s="38"/>
      <c r="E149" s="38"/>
      <c r="F149" s="38"/>
      <c r="G149" s="38"/>
      <c r="H149" s="38"/>
      <c r="I149" s="38"/>
      <c r="J149" s="38"/>
      <c r="K149" s="38"/>
    </row>
    <row r="150" spans="3:11" x14ac:dyDescent="0.55000000000000004">
      <c r="C150" s="38"/>
      <c r="D150" s="38"/>
      <c r="E150" s="38"/>
      <c r="F150" s="38"/>
      <c r="G150" s="38"/>
      <c r="H150" s="38"/>
      <c r="I150" s="38"/>
      <c r="J150" s="38"/>
      <c r="K150" s="38"/>
    </row>
    <row r="151" spans="3:11" x14ac:dyDescent="0.55000000000000004">
      <c r="C151" s="38"/>
      <c r="D151" s="38"/>
      <c r="E151" s="38"/>
      <c r="F151" s="38"/>
      <c r="G151" s="38"/>
      <c r="H151" s="38"/>
      <c r="I151" s="38"/>
      <c r="J151" s="38"/>
      <c r="K151" s="38"/>
    </row>
    <row r="152" spans="3:11" x14ac:dyDescent="0.55000000000000004">
      <c r="C152" s="38"/>
      <c r="D152" s="38"/>
      <c r="E152" s="38"/>
      <c r="F152" s="38"/>
      <c r="G152" s="38"/>
      <c r="H152" s="38"/>
      <c r="I152" s="38"/>
      <c r="J152" s="38"/>
      <c r="K152" s="38"/>
    </row>
    <row r="153" spans="3:11" x14ac:dyDescent="0.55000000000000004">
      <c r="C153" s="38"/>
      <c r="D153" s="38"/>
      <c r="E153" s="38"/>
      <c r="F153" s="38"/>
      <c r="G153" s="38"/>
      <c r="H153" s="38"/>
      <c r="I153" s="38"/>
      <c r="J153" s="38"/>
      <c r="K153" s="38"/>
    </row>
    <row r="154" spans="3:11" x14ac:dyDescent="0.55000000000000004">
      <c r="C154" s="38"/>
      <c r="D154" s="38"/>
      <c r="E154" s="38"/>
      <c r="F154" s="38"/>
      <c r="G154" s="38"/>
      <c r="H154" s="38"/>
      <c r="I154" s="38"/>
      <c r="J154" s="38"/>
      <c r="K154" s="38"/>
    </row>
    <row r="155" spans="3:11" x14ac:dyDescent="0.55000000000000004">
      <c r="C155" s="38"/>
      <c r="D155" s="38"/>
      <c r="E155" s="38"/>
      <c r="F155" s="38"/>
      <c r="G155" s="38"/>
      <c r="H155" s="38"/>
      <c r="I155" s="38"/>
      <c r="J155" s="38"/>
      <c r="K155" s="38"/>
    </row>
    <row r="156" spans="3:11" x14ac:dyDescent="0.55000000000000004">
      <c r="C156" s="38"/>
      <c r="D156" s="38"/>
      <c r="E156" s="38"/>
      <c r="F156" s="38"/>
      <c r="G156" s="38"/>
      <c r="H156" s="38"/>
      <c r="I156" s="38"/>
      <c r="J156" s="38"/>
      <c r="K156" s="38"/>
    </row>
  </sheetData>
  <sheetProtection algorithmName="SHA-512" hashValue="S9GD3HHLJBOdkGRIXxESpgRe7kxaC4yjx2dux+POMDQbh7ssqu5BoQ6c4E1NJ9a7RuyXt+/MoYrmve39QOtgqQ==" saltValue="B1Tipx7d/O3pybmRD7+uYQ==" spinCount="100000" sheet="1" objects="1" scenarios="1"/>
  <mergeCells count="14">
    <mergeCell ref="A1:K1"/>
    <mergeCell ref="A2:K2"/>
    <mergeCell ref="A3:K3"/>
    <mergeCell ref="C14:C16"/>
    <mergeCell ref="D14:D16"/>
    <mergeCell ref="F14:F16"/>
    <mergeCell ref="G14:G16"/>
    <mergeCell ref="H14:H16"/>
    <mergeCell ref="I14:I16"/>
    <mergeCell ref="J14:J16"/>
    <mergeCell ref="K14:K16"/>
    <mergeCell ref="E14:E16"/>
    <mergeCell ref="C4:D4"/>
    <mergeCell ref="H4:K4"/>
  </mergeCells>
  <conditionalFormatting sqref="A3:K3">
    <cfRule type="expression" dxfId="10" priority="3">
      <formula>OR(VALUE(LEFT(G4,2))&lt;60,VALUE(LEFT(G4,2))&gt;62)</formula>
    </cfRule>
  </conditionalFormatting>
  <conditionalFormatting sqref="D25">
    <cfRule type="expression" dxfId="7" priority="9">
      <formula>D25&lt;&gt;"S"</formula>
    </cfRule>
  </conditionalFormatting>
  <conditionalFormatting sqref="D45">
    <cfRule type="expression" dxfId="6" priority="1">
      <formula>D45&lt;&gt;"S"</formula>
    </cfRule>
  </conditionalFormatting>
  <conditionalFormatting sqref="G4">
    <cfRule type="expression" dxfId="5" priority="4">
      <formula>OR(VALUE(LEFT(G4,2))&lt;60,VALUE(LEFT(G4,2))&gt;62)</formula>
    </cfRule>
  </conditionalFormatting>
  <conditionalFormatting sqref="G8:J83">
    <cfRule type="expression" priority="6" stopIfTrue="1">
      <formula>OR(G8="", LEFT(G8,6)="Prereq")</formula>
    </cfRule>
    <cfRule type="expression" dxfId="4" priority="7" stopIfTrue="1">
      <formula>AND(INDEX($F$8:$F$83,MATCH(G8,$A$8:$A$83,0))="Non-credit",INDEX($D$8:$D$83,MATCH(G8,$A$8:$A$83,0))="S")</formula>
    </cfRule>
    <cfRule type="expression" dxfId="3" priority="10" stopIfTrue="1">
      <formula>AND(INDEX($F$8:$F$83,MATCH(G8,$A$8:$A$83,0))="Non-credit",INDEX($D$8:$D$83,MATCH(G8,$A$8:$A$83,0))&lt;&gt;"S")</formula>
    </cfRule>
  </conditionalFormatting>
  <conditionalFormatting sqref="H4:K4">
    <cfRule type="expression" dxfId="0" priority="2">
      <formula>OR(VALUE(LEFT(G4,2))&lt;60,VALUE(LEFT(G4,2))&gt;62)</formula>
    </cfRule>
  </conditionalFormatting>
  <dataValidations count="2">
    <dataValidation type="whole" operator="greaterThan" allowBlank="1" showInputMessage="1" showErrorMessage="1" promptTitle="Student ID" prompt="Type your student ID without hyphen" sqref="G4" xr:uid="{7D95288A-E5DC-43CF-80BA-D93CD6BAA3D8}">
      <formula1>0</formula1>
    </dataValidation>
    <dataValidation type="list" allowBlank="1" showInputMessage="1" showErrorMessage="1" sqref="D25 D45" xr:uid="{B1BD94DE-7ED5-4BF8-A306-B0133A1964F1}">
      <formula1>"S,U,W,Plan,Taking"</formula1>
    </dataValidation>
  </dataValidations>
  <pageMargins left="0.7" right="0.7" top="0.75" bottom="0.75" header="0.3" footer="0.3"/>
  <pageSetup paperSize="9" orientation="portrait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A3623823-DBFD-41D0-8A4E-C6E8FC9E1FC4}">
            <xm:f>_xlfn.IFNA(VLOOKUP(D8,Tables!$D$2:$E$11,2,FALSE),0)&lt;VLOOKUP(VLOOKUP(F8,Tables!$A$2:$B$9,2,FALSE),Tables!$D$2:$E$11,2,FALSE)</xm:f>
            <x14:dxf>
              <fill>
                <patternFill>
                  <bgColor rgb="FFFF9999"/>
                </patternFill>
              </fill>
            </x14:dxf>
          </x14:cfRule>
          <xm:sqref>D8:D13 D20:D24 D26 D31:D36 D40:D44 D46 D51:D56 D60:D65 D70:D75 D79:D83</xm:sqref>
        </x14:conditionalFormatting>
        <x14:conditionalFormatting xmlns:xm="http://schemas.microsoft.com/office/excel/2006/main">
          <x14:cfRule type="expression" priority="11" id="{1EABD7F6-7FEB-472D-A992-A1F4BA4B18F6}">
            <xm:f>_xlfn.IFNA(VLOOKUP(D14,Tables!$D$2:$E$11,2,FALSE),0)&lt;1</xm:f>
            <x14:dxf>
              <fill>
                <patternFill>
                  <bgColor rgb="FFFF9999"/>
                </patternFill>
              </fill>
            </x14:dxf>
          </x14:cfRule>
          <xm:sqref>D14:D16</xm:sqref>
        </x14:conditionalFormatting>
        <x14:conditionalFormatting xmlns:xm="http://schemas.microsoft.com/office/excel/2006/main">
          <x14:cfRule type="expression" priority="13" stopIfTrue="1" id="{3D335EE6-4620-4785-8E5D-EBEF302E4497}">
            <xm:f>_xlfn.IFNA(VLOOKUP(INDEX($D$8:$D$83,MATCH(G8,$A$8:$A$83,0)),Tables!$D$2:$E$11,2,FALSE),0)&gt;=VLOOKUP(VLOOKUP(INDEX($F$8:$F$83,MATCH(G8,$A$8:$A$83,0)),Tables!$A$2:$B$9,2,FALSE),Tables!$D$2:$E$11,2,FALSE)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84961755-30D4-46A0-8550-DC82003CF8E0}">
            <xm:f>_xlfn.IFNA(VLOOKUP(INDEX($D$8:$D$83,MATCH(G8,$A$8:$A$83,0)),Tables!$D$2:$E$11,2,FALSE),0)&lt;VLOOKUP(VLOOKUP(INDEX($F$8:$F$83,MATCH(G8,$A$8:$A$83,0)),Tables!$A$2:$B$9,2,FALSE),Tables!$D$2:$E$11,2,FALSE)</xm:f>
            <x14:dxf>
              <fill>
                <patternFill>
                  <bgColor rgb="FFFF9999"/>
                </patternFill>
              </fill>
            </x14:dxf>
          </x14:cfRule>
          <xm:sqref>G8:J83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39350C4-205D-45C8-B9C7-0F9C4F6D9479}">
          <x14:formula1>
            <xm:f>Tables!$D$2:$D$12</xm:f>
          </x14:formula1>
          <xm:sqref>D14:D16</xm:sqref>
        </x14:dataValidation>
        <x14:dataValidation type="list" allowBlank="1" showInputMessage="1" showErrorMessage="1" xr:uid="{3EF02C7C-1933-4CAE-8ED2-4A9CE3901E7A}">
          <x14:formula1>
            <xm:f>Tables!$D$2:$D$14</xm:f>
          </x14:formula1>
          <xm:sqref>D8:D13 D20:D24 D26 D31:D36 D40:D44 D46 D51:D56 D60:D65 D70:D75 D79:D83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1521-EAF6-4B27-8EA6-39F9F67D1D8C}">
  <dimension ref="A1:E16"/>
  <sheetViews>
    <sheetView workbookViewId="0">
      <selection activeCell="D14" sqref="D14"/>
    </sheetView>
  </sheetViews>
  <sheetFormatPr defaultRowHeight="14.35" x14ac:dyDescent="0.5"/>
  <cols>
    <col min="1" max="1" width="59.05859375" bestFit="1" customWidth="1"/>
    <col min="2" max="2" width="9.64453125" bestFit="1" customWidth="1"/>
    <col min="5" max="5" width="8.703125" customWidth="1"/>
  </cols>
  <sheetData>
    <row r="1" spans="1:5" x14ac:dyDescent="0.5">
      <c r="A1" s="27" t="s">
        <v>112</v>
      </c>
      <c r="B1" s="27" t="s">
        <v>117</v>
      </c>
      <c r="D1" s="27" t="s">
        <v>118</v>
      </c>
      <c r="E1" s="27" t="s">
        <v>119</v>
      </c>
    </row>
    <row r="2" spans="1:5" x14ac:dyDescent="0.5">
      <c r="A2" s="22" t="s">
        <v>137</v>
      </c>
      <c r="B2" s="22" t="s">
        <v>115</v>
      </c>
      <c r="D2" s="22" t="s">
        <v>120</v>
      </c>
      <c r="E2" s="22">
        <v>4</v>
      </c>
    </row>
    <row r="3" spans="1:5" x14ac:dyDescent="0.5">
      <c r="A3" s="22" t="s">
        <v>135</v>
      </c>
      <c r="B3" s="22" t="s">
        <v>114</v>
      </c>
      <c r="D3" s="22" t="s">
        <v>121</v>
      </c>
      <c r="E3" s="22">
        <v>3.75</v>
      </c>
    </row>
    <row r="4" spans="1:5" x14ac:dyDescent="0.5">
      <c r="A4" s="22" t="s">
        <v>113</v>
      </c>
      <c r="B4" s="22" t="s">
        <v>115</v>
      </c>
      <c r="D4" s="22" t="s">
        <v>122</v>
      </c>
      <c r="E4" s="22">
        <v>3.25</v>
      </c>
    </row>
    <row r="5" spans="1:5" x14ac:dyDescent="0.5">
      <c r="A5" s="22" t="s">
        <v>136</v>
      </c>
      <c r="B5" s="22" t="s">
        <v>115</v>
      </c>
      <c r="D5" s="22" t="s">
        <v>123</v>
      </c>
      <c r="E5" s="22">
        <v>3</v>
      </c>
    </row>
    <row r="6" spans="1:5" x14ac:dyDescent="0.5">
      <c r="A6" s="22" t="s">
        <v>141</v>
      </c>
      <c r="B6" s="22" t="s">
        <v>115</v>
      </c>
      <c r="D6" s="22" t="s">
        <v>124</v>
      </c>
      <c r="E6" s="22">
        <v>2.75</v>
      </c>
    </row>
    <row r="7" spans="1:5" x14ac:dyDescent="0.5">
      <c r="A7" s="22" t="s">
        <v>138</v>
      </c>
      <c r="B7" s="22" t="s">
        <v>114</v>
      </c>
      <c r="D7" s="22" t="s">
        <v>125</v>
      </c>
      <c r="E7" s="22">
        <v>2.25</v>
      </c>
    </row>
    <row r="8" spans="1:5" x14ac:dyDescent="0.5">
      <c r="A8" s="22" t="s">
        <v>134</v>
      </c>
      <c r="B8" s="22" t="s">
        <v>116</v>
      </c>
      <c r="D8" s="22" t="s">
        <v>114</v>
      </c>
      <c r="E8" s="22">
        <v>2</v>
      </c>
    </row>
    <row r="9" spans="1:5" x14ac:dyDescent="0.5">
      <c r="A9" s="22" t="s">
        <v>139</v>
      </c>
      <c r="B9" s="22" t="s">
        <v>115</v>
      </c>
      <c r="D9" s="22" t="s">
        <v>126</v>
      </c>
      <c r="E9" s="22">
        <v>1.75</v>
      </c>
    </row>
    <row r="10" spans="1:5" x14ac:dyDescent="0.5">
      <c r="D10" s="22" t="s">
        <v>115</v>
      </c>
      <c r="E10" s="22">
        <v>1</v>
      </c>
    </row>
    <row r="11" spans="1:5" x14ac:dyDescent="0.5">
      <c r="D11" s="22" t="s">
        <v>127</v>
      </c>
      <c r="E11" s="22">
        <v>0</v>
      </c>
    </row>
    <row r="12" spans="1:5" x14ac:dyDescent="0.5">
      <c r="D12" s="23" t="s">
        <v>128</v>
      </c>
      <c r="E12" s="23" t="s">
        <v>132</v>
      </c>
    </row>
    <row r="13" spans="1:5" x14ac:dyDescent="0.5">
      <c r="D13" s="23" t="s">
        <v>145</v>
      </c>
      <c r="E13" s="23" t="s">
        <v>145</v>
      </c>
    </row>
    <row r="14" spans="1:5" x14ac:dyDescent="0.5">
      <c r="D14" s="23" t="s">
        <v>146</v>
      </c>
      <c r="E14" s="23" t="s">
        <v>146</v>
      </c>
    </row>
    <row r="15" spans="1:5" x14ac:dyDescent="0.5">
      <c r="D15" s="23" t="s">
        <v>116</v>
      </c>
      <c r="E15" s="23" t="s">
        <v>129</v>
      </c>
    </row>
    <row r="16" spans="1:5" x14ac:dyDescent="0.5">
      <c r="D16" s="23" t="s">
        <v>130</v>
      </c>
      <c r="E16" s="23" t="s">
        <v>131</v>
      </c>
    </row>
  </sheetData>
  <sortState xmlns:xlrd2="http://schemas.microsoft.com/office/spreadsheetml/2017/richdata2" ref="A2:B8">
    <sortCondition ref="A2:A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601-625</vt:lpstr>
      <vt:lpstr>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Sumate Permwonguswa</dc:creator>
  <cp:lastModifiedBy>SUMATE PERMWONGUSWA</cp:lastModifiedBy>
  <dcterms:created xsi:type="dcterms:W3CDTF">2021-11-29T13:55:51Z</dcterms:created>
  <dcterms:modified xsi:type="dcterms:W3CDTF">2024-04-26T08:00:03Z</dcterms:modified>
  <cp:version>1.0</cp:version>
</cp:coreProperties>
</file>